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1" i="1" l="1"/>
  <c r="A91" i="1"/>
  <c r="E90" i="1"/>
  <c r="A90" i="1"/>
  <c r="E89" i="1"/>
  <c r="A89" i="1"/>
  <c r="E88" i="1"/>
  <c r="A88" i="1"/>
  <c r="E87" i="1"/>
  <c r="A87" i="1"/>
  <c r="D86" i="1"/>
  <c r="C86" i="1"/>
  <c r="C29" i="1" s="1"/>
  <c r="A86" i="1"/>
  <c r="E84" i="1"/>
  <c r="A84" i="1"/>
  <c r="A83" i="1"/>
  <c r="E82" i="1"/>
  <c r="A82" i="1"/>
  <c r="E81" i="1"/>
  <c r="A81" i="1"/>
  <c r="D80" i="1"/>
  <c r="C80" i="1"/>
  <c r="E80" i="1" s="1"/>
  <c r="A80" i="1"/>
  <c r="E79" i="1"/>
  <c r="A79" i="1"/>
  <c r="E78" i="1"/>
  <c r="A78" i="1"/>
  <c r="E77" i="1"/>
  <c r="A77" i="1"/>
  <c r="E76" i="1"/>
  <c r="A76" i="1"/>
  <c r="E75" i="1"/>
  <c r="A75" i="1"/>
  <c r="D74" i="1"/>
  <c r="C74" i="1"/>
  <c r="E74" i="1" s="1"/>
  <c r="A74" i="1"/>
  <c r="E73" i="1"/>
  <c r="A73" i="1"/>
  <c r="E72" i="1"/>
  <c r="A72" i="1"/>
  <c r="D71" i="1"/>
  <c r="C71" i="1"/>
  <c r="E71" i="1" s="1"/>
  <c r="A71" i="1"/>
  <c r="E70" i="1"/>
  <c r="A70" i="1"/>
  <c r="E69" i="1"/>
  <c r="A69" i="1"/>
  <c r="D68" i="1"/>
  <c r="C68" i="1"/>
  <c r="E68" i="1" s="1"/>
  <c r="A68" i="1"/>
  <c r="E67" i="1"/>
  <c r="A67" i="1"/>
  <c r="D66" i="1"/>
  <c r="C66" i="1"/>
  <c r="E66" i="1" s="1"/>
  <c r="A66" i="1"/>
  <c r="D65" i="1"/>
  <c r="C65" i="1"/>
  <c r="E65" i="1" s="1"/>
  <c r="A65" i="1"/>
  <c r="E64" i="1"/>
  <c r="A64" i="1"/>
  <c r="E63" i="1"/>
  <c r="A63" i="1"/>
  <c r="E62" i="1"/>
  <c r="A62" i="1"/>
  <c r="E61" i="1"/>
  <c r="A61" i="1"/>
  <c r="D60" i="1"/>
  <c r="C60" i="1"/>
  <c r="E60" i="1" s="1"/>
  <c r="A60" i="1"/>
  <c r="E59" i="1"/>
  <c r="A59" i="1"/>
  <c r="E58" i="1"/>
  <c r="A58" i="1"/>
  <c r="E57" i="1"/>
  <c r="A57" i="1"/>
  <c r="D56" i="1"/>
  <c r="C56" i="1"/>
  <c r="E56" i="1" s="1"/>
  <c r="A56" i="1"/>
  <c r="E55" i="1"/>
  <c r="A55" i="1"/>
  <c r="E54" i="1"/>
  <c r="A54" i="1"/>
  <c r="D53" i="1"/>
  <c r="C53" i="1"/>
  <c r="E53" i="1" s="1"/>
  <c r="A53" i="1"/>
  <c r="E52" i="1"/>
  <c r="A52" i="1"/>
  <c r="E51" i="1"/>
  <c r="A51" i="1"/>
  <c r="D50" i="1"/>
  <c r="C50" i="1"/>
  <c r="E50" i="1" s="1"/>
  <c r="A50" i="1"/>
  <c r="E49" i="1"/>
  <c r="A49" i="1"/>
  <c r="E48" i="1"/>
  <c r="A48" i="1"/>
  <c r="E47" i="1"/>
  <c r="A47" i="1"/>
  <c r="E46" i="1"/>
  <c r="A46" i="1"/>
  <c r="E45" i="1"/>
  <c r="A45" i="1"/>
  <c r="E44" i="1"/>
  <c r="A44" i="1"/>
  <c r="D43" i="1"/>
  <c r="C43" i="1"/>
  <c r="E43" i="1" s="1"/>
  <c r="A43" i="1"/>
  <c r="E42" i="1"/>
  <c r="A42" i="1"/>
  <c r="E41" i="1"/>
  <c r="A41" i="1"/>
  <c r="E40" i="1"/>
  <c r="A40" i="1"/>
  <c r="E39" i="1"/>
  <c r="A39" i="1"/>
  <c r="E38" i="1"/>
  <c r="A38" i="1"/>
  <c r="E37" i="1"/>
  <c r="A37" i="1"/>
  <c r="D36" i="1"/>
  <c r="C36" i="1"/>
  <c r="E36" i="1" s="1"/>
  <c r="A36" i="1"/>
  <c r="E35" i="1"/>
  <c r="A35" i="1"/>
  <c r="E34" i="1"/>
  <c r="A34" i="1"/>
  <c r="E33" i="1"/>
  <c r="A33" i="1"/>
  <c r="D32" i="1"/>
  <c r="C32" i="1"/>
  <c r="E32" i="1" s="1"/>
  <c r="A32" i="1"/>
  <c r="D31" i="1"/>
  <c r="C31" i="1"/>
  <c r="E31" i="1" s="1"/>
  <c r="A31" i="1"/>
  <c r="D30" i="1"/>
  <c r="C30" i="1"/>
  <c r="E30" i="1" s="1"/>
  <c r="A30" i="1"/>
  <c r="D29" i="1"/>
  <c r="E26" i="1"/>
  <c r="E25" i="1"/>
  <c r="E24" i="1"/>
  <c r="E23" i="1"/>
  <c r="E20" i="1"/>
  <c r="E19" i="1"/>
  <c r="E18" i="1"/>
  <c r="D18" i="1"/>
  <c r="E17" i="1"/>
  <c r="E16" i="1"/>
  <c r="E15" i="1"/>
  <c r="E14" i="1"/>
  <c r="E13" i="1"/>
  <c r="E12" i="1"/>
  <c r="E11" i="1"/>
  <c r="D11" i="1"/>
  <c r="D9" i="1"/>
  <c r="E29" i="1" l="1"/>
  <c r="C10" i="1"/>
  <c r="E10" i="1" l="1"/>
  <c r="C9" i="1"/>
  <c r="E9" i="1" s="1"/>
</calcChain>
</file>

<file path=xl/sharedStrings.xml><?xml version="1.0" encoding="utf-8"?>
<sst xmlns="http://schemas.openxmlformats.org/spreadsheetml/2006/main" count="63" uniqueCount="41">
  <si>
    <t xml:space="preserve"> КОШТОРИС та ФІНАНСОВИЙ ЗВІТ                                                                                                                Середино-Будська ЗОШ І-ІІІ ступенів  №1
за 1 півріччя 2019 рік</t>
  </si>
  <si>
    <t>_______________________________________</t>
  </si>
  <si>
    <t>(індивідуальний, зведений)</t>
  </si>
  <si>
    <t>(грн.)</t>
  </si>
  <si>
    <t>Найменування</t>
  </si>
  <si>
    <t>Код</t>
  </si>
  <si>
    <t>РАЗОМ</t>
  </si>
  <si>
    <t>План на 2019р.</t>
  </si>
  <si>
    <t>Факт 1 півріччя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</si>
  <si>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</si>
  <si>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</si>
  <si>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</si>
  <si>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</si>
  <si>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</si>
  <si>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</si>
  <si>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</si>
  <si>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</si>
  <si>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</si>
  <si>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</si>
  <si>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</si>
  <si>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</si>
  <si>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</si>
  <si>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</si>
  <si>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</si>
  <si>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</si>
  <si>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</si>
  <si>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</si>
  <si>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</si>
  <si>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</si>
  <si>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</si>
  <si>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</si>
  <si>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</si>
  <si>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В.о.начальника відділу освіти</t>
  </si>
  <si>
    <t>Прощенко В.В.</t>
  </si>
  <si>
    <t>(підпис)</t>
  </si>
  <si>
    <t>(ініціали і прізвище)</t>
  </si>
  <si>
    <t>Головний бухгалтер</t>
  </si>
  <si>
    <t>Гончарова Н.В.</t>
  </si>
  <si>
    <t>(число, місяць, рік)</t>
  </si>
  <si>
    <t>М.П.***</t>
  </si>
  <si>
    <t>* Виноску виключено
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</si>
</sst>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.00,&quot;-&quot;"/>
    <numFmt numFmtId="165" formatCode="#,##0;\-#,##0;#,&quot;-&quot;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0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sz val="8"/>
      <name val="Times New Roman Cyr"/>
      <family val="1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 applyProtection="1">
      <alignment horizontal="right" vertical="center"/>
    </xf>
    <xf numFmtId="165" fontId="7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 applyProtection="1">
      <alignment horizontal="right" vertical="center"/>
    </xf>
    <xf numFmtId="165" fontId="10" fillId="0" borderId="1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 applyProtection="1">
      <alignment horizontal="right" vertical="center"/>
      <protection locked="0"/>
    </xf>
    <xf numFmtId="165" fontId="10" fillId="0" borderId="1" xfId="0" applyNumberFormat="1" applyFont="1" applyFill="1" applyBorder="1" applyAlignment="1" applyProtection="1">
      <alignment horizontal="right" vertical="center"/>
      <protection locked="0"/>
    </xf>
    <xf numFmtId="165" fontId="10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/>
    <xf numFmtId="166" fontId="2" fillId="0" borderId="0" xfId="0" applyNumberFormat="1" applyFont="1" applyFill="1"/>
    <xf numFmtId="0" fontId="6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8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13" fillId="0" borderId="0" xfId="0" applyFont="1" applyFill="1" applyProtection="1"/>
    <xf numFmtId="0" fontId="15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 applyProtection="1">
      <alignment vertical="top" wrapText="1"/>
    </xf>
    <xf numFmtId="0" fontId="15" fillId="0" borderId="5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vertical="top"/>
    </xf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2" fillId="0" borderId="0" xfId="0" applyFont="1" applyFill="1" applyAlignment="1" applyProtection="1">
      <alignment horizontal="left" wrapText="1"/>
      <protection locked="0"/>
    </xf>
    <xf numFmtId="0" fontId="15" fillId="0" borderId="0" xfId="0" applyFont="1" applyFill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center" wrapText="1"/>
    </xf>
    <xf numFmtId="0" fontId="2" fillId="0" borderId="0" xfId="0" applyFont="1" applyFill="1" applyProtection="1"/>
    <xf numFmtId="0" fontId="15" fillId="0" borderId="0" xfId="0" applyFont="1" applyFill="1" applyAlignment="1" applyProtection="1">
      <alignment horizontal="center" wrapText="1"/>
    </xf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5" fillId="0" borderId="0" xfId="0" applyFont="1" applyFill="1" applyAlignment="1"/>
    <xf numFmtId="0" fontId="2" fillId="0" borderId="0" xfId="0" applyFont="1" applyFill="1" applyAlignment="1" applyProtection="1">
      <alignment wrapText="1"/>
    </xf>
    <xf numFmtId="0" fontId="6" fillId="0" borderId="0" xfId="0" applyFont="1" applyFill="1" applyProtection="1"/>
    <xf numFmtId="0" fontId="6" fillId="0" borderId="0" xfId="0" applyFont="1" applyFill="1" applyAlignment="1"/>
    <xf numFmtId="0" fontId="1" fillId="0" borderId="0" xfId="0" applyFont="1" applyFill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9\&#1060;&#1110;&#1085;&#1072;&#1085;&#1089;&#1086;&#1074;&#1080;&#1081;%20&#1079;&#1074;&#1110;&#1090;\1020_2018%20&#1092;&#1110;&#1085;%20&#1079;&#1074;&#1110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ЗОШ№1"/>
      <sheetName val="ЗОШ №2"/>
      <sheetName val="Черн"/>
      <sheetName val="жихов"/>
      <sheetName val="Ст-Гут"/>
      <sheetName val="Пиг"/>
      <sheetName val="рожк"/>
      <sheetName val="кам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15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5"/>
  <sheetViews>
    <sheetView tabSelected="1" zoomScaleNormal="100" workbookViewId="0">
      <selection activeCell="H7" sqref="H7"/>
    </sheetView>
  </sheetViews>
  <sheetFormatPr defaultRowHeight="12.75" x14ac:dyDescent="0.2"/>
  <cols>
    <col min="1" max="1" width="63.140625" style="30" customWidth="1"/>
    <col min="2" max="2" width="10" style="30" customWidth="1"/>
    <col min="3" max="3" width="17.42578125" style="34" customWidth="1"/>
    <col min="4" max="4" width="16.42578125" style="34" customWidth="1"/>
    <col min="5" max="5" width="3.42578125" style="34" hidden="1" customWidth="1"/>
    <col min="6" max="9" width="9.140625" style="30"/>
    <col min="10" max="10" width="12" style="30" customWidth="1"/>
    <col min="11" max="256" width="9.140625" style="30"/>
    <col min="257" max="257" width="63.140625" style="30" customWidth="1"/>
    <col min="258" max="258" width="10" style="30" customWidth="1"/>
    <col min="259" max="259" width="17.42578125" style="30" customWidth="1"/>
    <col min="260" max="260" width="16.42578125" style="30" customWidth="1"/>
    <col min="261" max="261" width="0" style="30" hidden="1" customWidth="1"/>
    <col min="262" max="265" width="9.140625" style="30"/>
    <col min="266" max="266" width="12" style="30" customWidth="1"/>
    <col min="267" max="512" width="9.140625" style="30"/>
    <col min="513" max="513" width="63.140625" style="30" customWidth="1"/>
    <col min="514" max="514" width="10" style="30" customWidth="1"/>
    <col min="515" max="515" width="17.42578125" style="30" customWidth="1"/>
    <col min="516" max="516" width="16.42578125" style="30" customWidth="1"/>
    <col min="517" max="517" width="0" style="30" hidden="1" customWidth="1"/>
    <col min="518" max="521" width="9.140625" style="30"/>
    <col min="522" max="522" width="12" style="30" customWidth="1"/>
    <col min="523" max="768" width="9.140625" style="30"/>
    <col min="769" max="769" width="63.140625" style="30" customWidth="1"/>
    <col min="770" max="770" width="10" style="30" customWidth="1"/>
    <col min="771" max="771" width="17.42578125" style="30" customWidth="1"/>
    <col min="772" max="772" width="16.42578125" style="30" customWidth="1"/>
    <col min="773" max="773" width="0" style="30" hidden="1" customWidth="1"/>
    <col min="774" max="777" width="9.140625" style="30"/>
    <col min="778" max="778" width="12" style="30" customWidth="1"/>
    <col min="779" max="1024" width="9.140625" style="30"/>
    <col min="1025" max="1025" width="63.140625" style="30" customWidth="1"/>
    <col min="1026" max="1026" width="10" style="30" customWidth="1"/>
    <col min="1027" max="1027" width="17.42578125" style="30" customWidth="1"/>
    <col min="1028" max="1028" width="16.42578125" style="30" customWidth="1"/>
    <col min="1029" max="1029" width="0" style="30" hidden="1" customWidth="1"/>
    <col min="1030" max="1033" width="9.140625" style="30"/>
    <col min="1034" max="1034" width="12" style="30" customWidth="1"/>
    <col min="1035" max="1280" width="9.140625" style="30"/>
    <col min="1281" max="1281" width="63.140625" style="30" customWidth="1"/>
    <col min="1282" max="1282" width="10" style="30" customWidth="1"/>
    <col min="1283" max="1283" width="17.42578125" style="30" customWidth="1"/>
    <col min="1284" max="1284" width="16.42578125" style="30" customWidth="1"/>
    <col min="1285" max="1285" width="0" style="30" hidden="1" customWidth="1"/>
    <col min="1286" max="1289" width="9.140625" style="30"/>
    <col min="1290" max="1290" width="12" style="30" customWidth="1"/>
    <col min="1291" max="1536" width="9.140625" style="30"/>
    <col min="1537" max="1537" width="63.140625" style="30" customWidth="1"/>
    <col min="1538" max="1538" width="10" style="30" customWidth="1"/>
    <col min="1539" max="1539" width="17.42578125" style="30" customWidth="1"/>
    <col min="1540" max="1540" width="16.42578125" style="30" customWidth="1"/>
    <col min="1541" max="1541" width="0" style="30" hidden="1" customWidth="1"/>
    <col min="1542" max="1545" width="9.140625" style="30"/>
    <col min="1546" max="1546" width="12" style="30" customWidth="1"/>
    <col min="1547" max="1792" width="9.140625" style="30"/>
    <col min="1793" max="1793" width="63.140625" style="30" customWidth="1"/>
    <col min="1794" max="1794" width="10" style="30" customWidth="1"/>
    <col min="1795" max="1795" width="17.42578125" style="30" customWidth="1"/>
    <col min="1796" max="1796" width="16.42578125" style="30" customWidth="1"/>
    <col min="1797" max="1797" width="0" style="30" hidden="1" customWidth="1"/>
    <col min="1798" max="1801" width="9.140625" style="30"/>
    <col min="1802" max="1802" width="12" style="30" customWidth="1"/>
    <col min="1803" max="2048" width="9.140625" style="30"/>
    <col min="2049" max="2049" width="63.140625" style="30" customWidth="1"/>
    <col min="2050" max="2050" width="10" style="30" customWidth="1"/>
    <col min="2051" max="2051" width="17.42578125" style="30" customWidth="1"/>
    <col min="2052" max="2052" width="16.42578125" style="30" customWidth="1"/>
    <col min="2053" max="2053" width="0" style="30" hidden="1" customWidth="1"/>
    <col min="2054" max="2057" width="9.140625" style="30"/>
    <col min="2058" max="2058" width="12" style="30" customWidth="1"/>
    <col min="2059" max="2304" width="9.140625" style="30"/>
    <col min="2305" max="2305" width="63.140625" style="30" customWidth="1"/>
    <col min="2306" max="2306" width="10" style="30" customWidth="1"/>
    <col min="2307" max="2307" width="17.42578125" style="30" customWidth="1"/>
    <col min="2308" max="2308" width="16.42578125" style="30" customWidth="1"/>
    <col min="2309" max="2309" width="0" style="30" hidden="1" customWidth="1"/>
    <col min="2310" max="2313" width="9.140625" style="30"/>
    <col min="2314" max="2314" width="12" style="30" customWidth="1"/>
    <col min="2315" max="2560" width="9.140625" style="30"/>
    <col min="2561" max="2561" width="63.140625" style="30" customWidth="1"/>
    <col min="2562" max="2562" width="10" style="30" customWidth="1"/>
    <col min="2563" max="2563" width="17.42578125" style="30" customWidth="1"/>
    <col min="2564" max="2564" width="16.42578125" style="30" customWidth="1"/>
    <col min="2565" max="2565" width="0" style="30" hidden="1" customWidth="1"/>
    <col min="2566" max="2569" width="9.140625" style="30"/>
    <col min="2570" max="2570" width="12" style="30" customWidth="1"/>
    <col min="2571" max="2816" width="9.140625" style="30"/>
    <col min="2817" max="2817" width="63.140625" style="30" customWidth="1"/>
    <col min="2818" max="2818" width="10" style="30" customWidth="1"/>
    <col min="2819" max="2819" width="17.42578125" style="30" customWidth="1"/>
    <col min="2820" max="2820" width="16.42578125" style="30" customWidth="1"/>
    <col min="2821" max="2821" width="0" style="30" hidden="1" customWidth="1"/>
    <col min="2822" max="2825" width="9.140625" style="30"/>
    <col min="2826" max="2826" width="12" style="30" customWidth="1"/>
    <col min="2827" max="3072" width="9.140625" style="30"/>
    <col min="3073" max="3073" width="63.140625" style="30" customWidth="1"/>
    <col min="3074" max="3074" width="10" style="30" customWidth="1"/>
    <col min="3075" max="3075" width="17.42578125" style="30" customWidth="1"/>
    <col min="3076" max="3076" width="16.42578125" style="30" customWidth="1"/>
    <col min="3077" max="3077" width="0" style="30" hidden="1" customWidth="1"/>
    <col min="3078" max="3081" width="9.140625" style="30"/>
    <col min="3082" max="3082" width="12" style="30" customWidth="1"/>
    <col min="3083" max="3328" width="9.140625" style="30"/>
    <col min="3329" max="3329" width="63.140625" style="30" customWidth="1"/>
    <col min="3330" max="3330" width="10" style="30" customWidth="1"/>
    <col min="3331" max="3331" width="17.42578125" style="30" customWidth="1"/>
    <col min="3332" max="3332" width="16.42578125" style="30" customWidth="1"/>
    <col min="3333" max="3333" width="0" style="30" hidden="1" customWidth="1"/>
    <col min="3334" max="3337" width="9.140625" style="30"/>
    <col min="3338" max="3338" width="12" style="30" customWidth="1"/>
    <col min="3339" max="3584" width="9.140625" style="30"/>
    <col min="3585" max="3585" width="63.140625" style="30" customWidth="1"/>
    <col min="3586" max="3586" width="10" style="30" customWidth="1"/>
    <col min="3587" max="3587" width="17.42578125" style="30" customWidth="1"/>
    <col min="3588" max="3588" width="16.42578125" style="30" customWidth="1"/>
    <col min="3589" max="3589" width="0" style="30" hidden="1" customWidth="1"/>
    <col min="3590" max="3593" width="9.140625" style="30"/>
    <col min="3594" max="3594" width="12" style="30" customWidth="1"/>
    <col min="3595" max="3840" width="9.140625" style="30"/>
    <col min="3841" max="3841" width="63.140625" style="30" customWidth="1"/>
    <col min="3842" max="3842" width="10" style="30" customWidth="1"/>
    <col min="3843" max="3843" width="17.42578125" style="30" customWidth="1"/>
    <col min="3844" max="3844" width="16.42578125" style="30" customWidth="1"/>
    <col min="3845" max="3845" width="0" style="30" hidden="1" customWidth="1"/>
    <col min="3846" max="3849" width="9.140625" style="30"/>
    <col min="3850" max="3850" width="12" style="30" customWidth="1"/>
    <col min="3851" max="4096" width="9.140625" style="30"/>
    <col min="4097" max="4097" width="63.140625" style="30" customWidth="1"/>
    <col min="4098" max="4098" width="10" style="30" customWidth="1"/>
    <col min="4099" max="4099" width="17.42578125" style="30" customWidth="1"/>
    <col min="4100" max="4100" width="16.42578125" style="30" customWidth="1"/>
    <col min="4101" max="4101" width="0" style="30" hidden="1" customWidth="1"/>
    <col min="4102" max="4105" width="9.140625" style="30"/>
    <col min="4106" max="4106" width="12" style="30" customWidth="1"/>
    <col min="4107" max="4352" width="9.140625" style="30"/>
    <col min="4353" max="4353" width="63.140625" style="30" customWidth="1"/>
    <col min="4354" max="4354" width="10" style="30" customWidth="1"/>
    <col min="4355" max="4355" width="17.42578125" style="30" customWidth="1"/>
    <col min="4356" max="4356" width="16.42578125" style="30" customWidth="1"/>
    <col min="4357" max="4357" width="0" style="30" hidden="1" customWidth="1"/>
    <col min="4358" max="4361" width="9.140625" style="30"/>
    <col min="4362" max="4362" width="12" style="30" customWidth="1"/>
    <col min="4363" max="4608" width="9.140625" style="30"/>
    <col min="4609" max="4609" width="63.140625" style="30" customWidth="1"/>
    <col min="4610" max="4610" width="10" style="30" customWidth="1"/>
    <col min="4611" max="4611" width="17.42578125" style="30" customWidth="1"/>
    <col min="4612" max="4612" width="16.42578125" style="30" customWidth="1"/>
    <col min="4613" max="4613" width="0" style="30" hidden="1" customWidth="1"/>
    <col min="4614" max="4617" width="9.140625" style="30"/>
    <col min="4618" max="4618" width="12" style="30" customWidth="1"/>
    <col min="4619" max="4864" width="9.140625" style="30"/>
    <col min="4865" max="4865" width="63.140625" style="30" customWidth="1"/>
    <col min="4866" max="4866" width="10" style="30" customWidth="1"/>
    <col min="4867" max="4867" width="17.42578125" style="30" customWidth="1"/>
    <col min="4868" max="4868" width="16.42578125" style="30" customWidth="1"/>
    <col min="4869" max="4869" width="0" style="30" hidden="1" customWidth="1"/>
    <col min="4870" max="4873" width="9.140625" style="30"/>
    <col min="4874" max="4874" width="12" style="30" customWidth="1"/>
    <col min="4875" max="5120" width="9.140625" style="30"/>
    <col min="5121" max="5121" width="63.140625" style="30" customWidth="1"/>
    <col min="5122" max="5122" width="10" style="30" customWidth="1"/>
    <col min="5123" max="5123" width="17.42578125" style="30" customWidth="1"/>
    <col min="5124" max="5124" width="16.42578125" style="30" customWidth="1"/>
    <col min="5125" max="5125" width="0" style="30" hidden="1" customWidth="1"/>
    <col min="5126" max="5129" width="9.140625" style="30"/>
    <col min="5130" max="5130" width="12" style="30" customWidth="1"/>
    <col min="5131" max="5376" width="9.140625" style="30"/>
    <col min="5377" max="5377" width="63.140625" style="30" customWidth="1"/>
    <col min="5378" max="5378" width="10" style="30" customWidth="1"/>
    <col min="5379" max="5379" width="17.42578125" style="30" customWidth="1"/>
    <col min="5380" max="5380" width="16.42578125" style="30" customWidth="1"/>
    <col min="5381" max="5381" width="0" style="30" hidden="1" customWidth="1"/>
    <col min="5382" max="5385" width="9.140625" style="30"/>
    <col min="5386" max="5386" width="12" style="30" customWidth="1"/>
    <col min="5387" max="5632" width="9.140625" style="30"/>
    <col min="5633" max="5633" width="63.140625" style="30" customWidth="1"/>
    <col min="5634" max="5634" width="10" style="30" customWidth="1"/>
    <col min="5635" max="5635" width="17.42578125" style="30" customWidth="1"/>
    <col min="5636" max="5636" width="16.42578125" style="30" customWidth="1"/>
    <col min="5637" max="5637" width="0" style="30" hidden="1" customWidth="1"/>
    <col min="5638" max="5641" width="9.140625" style="30"/>
    <col min="5642" max="5642" width="12" style="30" customWidth="1"/>
    <col min="5643" max="5888" width="9.140625" style="30"/>
    <col min="5889" max="5889" width="63.140625" style="30" customWidth="1"/>
    <col min="5890" max="5890" width="10" style="30" customWidth="1"/>
    <col min="5891" max="5891" width="17.42578125" style="30" customWidth="1"/>
    <col min="5892" max="5892" width="16.42578125" style="30" customWidth="1"/>
    <col min="5893" max="5893" width="0" style="30" hidden="1" customWidth="1"/>
    <col min="5894" max="5897" width="9.140625" style="30"/>
    <col min="5898" max="5898" width="12" style="30" customWidth="1"/>
    <col min="5899" max="6144" width="9.140625" style="30"/>
    <col min="6145" max="6145" width="63.140625" style="30" customWidth="1"/>
    <col min="6146" max="6146" width="10" style="30" customWidth="1"/>
    <col min="6147" max="6147" width="17.42578125" style="30" customWidth="1"/>
    <col min="6148" max="6148" width="16.42578125" style="30" customWidth="1"/>
    <col min="6149" max="6149" width="0" style="30" hidden="1" customWidth="1"/>
    <col min="6150" max="6153" width="9.140625" style="30"/>
    <col min="6154" max="6154" width="12" style="30" customWidth="1"/>
    <col min="6155" max="6400" width="9.140625" style="30"/>
    <col min="6401" max="6401" width="63.140625" style="30" customWidth="1"/>
    <col min="6402" max="6402" width="10" style="30" customWidth="1"/>
    <col min="6403" max="6403" width="17.42578125" style="30" customWidth="1"/>
    <col min="6404" max="6404" width="16.42578125" style="30" customWidth="1"/>
    <col min="6405" max="6405" width="0" style="30" hidden="1" customWidth="1"/>
    <col min="6406" max="6409" width="9.140625" style="30"/>
    <col min="6410" max="6410" width="12" style="30" customWidth="1"/>
    <col min="6411" max="6656" width="9.140625" style="30"/>
    <col min="6657" max="6657" width="63.140625" style="30" customWidth="1"/>
    <col min="6658" max="6658" width="10" style="30" customWidth="1"/>
    <col min="6659" max="6659" width="17.42578125" style="30" customWidth="1"/>
    <col min="6660" max="6660" width="16.42578125" style="30" customWidth="1"/>
    <col min="6661" max="6661" width="0" style="30" hidden="1" customWidth="1"/>
    <col min="6662" max="6665" width="9.140625" style="30"/>
    <col min="6666" max="6666" width="12" style="30" customWidth="1"/>
    <col min="6667" max="6912" width="9.140625" style="30"/>
    <col min="6913" max="6913" width="63.140625" style="30" customWidth="1"/>
    <col min="6914" max="6914" width="10" style="30" customWidth="1"/>
    <col min="6915" max="6915" width="17.42578125" style="30" customWidth="1"/>
    <col min="6916" max="6916" width="16.42578125" style="30" customWidth="1"/>
    <col min="6917" max="6917" width="0" style="30" hidden="1" customWidth="1"/>
    <col min="6918" max="6921" width="9.140625" style="30"/>
    <col min="6922" max="6922" width="12" style="30" customWidth="1"/>
    <col min="6923" max="7168" width="9.140625" style="30"/>
    <col min="7169" max="7169" width="63.140625" style="30" customWidth="1"/>
    <col min="7170" max="7170" width="10" style="30" customWidth="1"/>
    <col min="7171" max="7171" width="17.42578125" style="30" customWidth="1"/>
    <col min="7172" max="7172" width="16.42578125" style="30" customWidth="1"/>
    <col min="7173" max="7173" width="0" style="30" hidden="1" customWidth="1"/>
    <col min="7174" max="7177" width="9.140625" style="30"/>
    <col min="7178" max="7178" width="12" style="30" customWidth="1"/>
    <col min="7179" max="7424" width="9.140625" style="30"/>
    <col min="7425" max="7425" width="63.140625" style="30" customWidth="1"/>
    <col min="7426" max="7426" width="10" style="30" customWidth="1"/>
    <col min="7427" max="7427" width="17.42578125" style="30" customWidth="1"/>
    <col min="7428" max="7428" width="16.42578125" style="30" customWidth="1"/>
    <col min="7429" max="7429" width="0" style="30" hidden="1" customWidth="1"/>
    <col min="7430" max="7433" width="9.140625" style="30"/>
    <col min="7434" max="7434" width="12" style="30" customWidth="1"/>
    <col min="7435" max="7680" width="9.140625" style="30"/>
    <col min="7681" max="7681" width="63.140625" style="30" customWidth="1"/>
    <col min="7682" max="7682" width="10" style="30" customWidth="1"/>
    <col min="7683" max="7683" width="17.42578125" style="30" customWidth="1"/>
    <col min="7684" max="7684" width="16.42578125" style="30" customWidth="1"/>
    <col min="7685" max="7685" width="0" style="30" hidden="1" customWidth="1"/>
    <col min="7686" max="7689" width="9.140625" style="30"/>
    <col min="7690" max="7690" width="12" style="30" customWidth="1"/>
    <col min="7691" max="7936" width="9.140625" style="30"/>
    <col min="7937" max="7937" width="63.140625" style="30" customWidth="1"/>
    <col min="7938" max="7938" width="10" style="30" customWidth="1"/>
    <col min="7939" max="7939" width="17.42578125" style="30" customWidth="1"/>
    <col min="7940" max="7940" width="16.42578125" style="30" customWidth="1"/>
    <col min="7941" max="7941" width="0" style="30" hidden="1" customWidth="1"/>
    <col min="7942" max="7945" width="9.140625" style="30"/>
    <col min="7946" max="7946" width="12" style="30" customWidth="1"/>
    <col min="7947" max="8192" width="9.140625" style="30"/>
    <col min="8193" max="8193" width="63.140625" style="30" customWidth="1"/>
    <col min="8194" max="8194" width="10" style="30" customWidth="1"/>
    <col min="8195" max="8195" width="17.42578125" style="30" customWidth="1"/>
    <col min="8196" max="8196" width="16.42578125" style="30" customWidth="1"/>
    <col min="8197" max="8197" width="0" style="30" hidden="1" customWidth="1"/>
    <col min="8198" max="8201" width="9.140625" style="30"/>
    <col min="8202" max="8202" width="12" style="30" customWidth="1"/>
    <col min="8203" max="8448" width="9.140625" style="30"/>
    <col min="8449" max="8449" width="63.140625" style="30" customWidth="1"/>
    <col min="8450" max="8450" width="10" style="30" customWidth="1"/>
    <col min="8451" max="8451" width="17.42578125" style="30" customWidth="1"/>
    <col min="8452" max="8452" width="16.42578125" style="30" customWidth="1"/>
    <col min="8453" max="8453" width="0" style="30" hidden="1" customWidth="1"/>
    <col min="8454" max="8457" width="9.140625" style="30"/>
    <col min="8458" max="8458" width="12" style="30" customWidth="1"/>
    <col min="8459" max="8704" width="9.140625" style="30"/>
    <col min="8705" max="8705" width="63.140625" style="30" customWidth="1"/>
    <col min="8706" max="8706" width="10" style="30" customWidth="1"/>
    <col min="8707" max="8707" width="17.42578125" style="30" customWidth="1"/>
    <col min="8708" max="8708" width="16.42578125" style="30" customWidth="1"/>
    <col min="8709" max="8709" width="0" style="30" hidden="1" customWidth="1"/>
    <col min="8710" max="8713" width="9.140625" style="30"/>
    <col min="8714" max="8714" width="12" style="30" customWidth="1"/>
    <col min="8715" max="8960" width="9.140625" style="30"/>
    <col min="8961" max="8961" width="63.140625" style="30" customWidth="1"/>
    <col min="8962" max="8962" width="10" style="30" customWidth="1"/>
    <col min="8963" max="8963" width="17.42578125" style="30" customWidth="1"/>
    <col min="8964" max="8964" width="16.42578125" style="30" customWidth="1"/>
    <col min="8965" max="8965" width="0" style="30" hidden="1" customWidth="1"/>
    <col min="8966" max="8969" width="9.140625" style="30"/>
    <col min="8970" max="8970" width="12" style="30" customWidth="1"/>
    <col min="8971" max="9216" width="9.140625" style="30"/>
    <col min="9217" max="9217" width="63.140625" style="30" customWidth="1"/>
    <col min="9218" max="9218" width="10" style="30" customWidth="1"/>
    <col min="9219" max="9219" width="17.42578125" style="30" customWidth="1"/>
    <col min="9220" max="9220" width="16.42578125" style="30" customWidth="1"/>
    <col min="9221" max="9221" width="0" style="30" hidden="1" customWidth="1"/>
    <col min="9222" max="9225" width="9.140625" style="30"/>
    <col min="9226" max="9226" width="12" style="30" customWidth="1"/>
    <col min="9227" max="9472" width="9.140625" style="30"/>
    <col min="9473" max="9473" width="63.140625" style="30" customWidth="1"/>
    <col min="9474" max="9474" width="10" style="30" customWidth="1"/>
    <col min="9475" max="9475" width="17.42578125" style="30" customWidth="1"/>
    <col min="9476" max="9476" width="16.42578125" style="30" customWidth="1"/>
    <col min="9477" max="9477" width="0" style="30" hidden="1" customWidth="1"/>
    <col min="9478" max="9481" width="9.140625" style="30"/>
    <col min="9482" max="9482" width="12" style="30" customWidth="1"/>
    <col min="9483" max="9728" width="9.140625" style="30"/>
    <col min="9729" max="9729" width="63.140625" style="30" customWidth="1"/>
    <col min="9730" max="9730" width="10" style="30" customWidth="1"/>
    <col min="9731" max="9731" width="17.42578125" style="30" customWidth="1"/>
    <col min="9732" max="9732" width="16.42578125" style="30" customWidth="1"/>
    <col min="9733" max="9733" width="0" style="30" hidden="1" customWidth="1"/>
    <col min="9734" max="9737" width="9.140625" style="30"/>
    <col min="9738" max="9738" width="12" style="30" customWidth="1"/>
    <col min="9739" max="9984" width="9.140625" style="30"/>
    <col min="9985" max="9985" width="63.140625" style="30" customWidth="1"/>
    <col min="9986" max="9986" width="10" style="30" customWidth="1"/>
    <col min="9987" max="9987" width="17.42578125" style="30" customWidth="1"/>
    <col min="9988" max="9988" width="16.42578125" style="30" customWidth="1"/>
    <col min="9989" max="9989" width="0" style="30" hidden="1" customWidth="1"/>
    <col min="9990" max="9993" width="9.140625" style="30"/>
    <col min="9994" max="9994" width="12" style="30" customWidth="1"/>
    <col min="9995" max="10240" width="9.140625" style="30"/>
    <col min="10241" max="10241" width="63.140625" style="30" customWidth="1"/>
    <col min="10242" max="10242" width="10" style="30" customWidth="1"/>
    <col min="10243" max="10243" width="17.42578125" style="30" customWidth="1"/>
    <col min="10244" max="10244" width="16.42578125" style="30" customWidth="1"/>
    <col min="10245" max="10245" width="0" style="30" hidden="1" customWidth="1"/>
    <col min="10246" max="10249" width="9.140625" style="30"/>
    <col min="10250" max="10250" width="12" style="30" customWidth="1"/>
    <col min="10251" max="10496" width="9.140625" style="30"/>
    <col min="10497" max="10497" width="63.140625" style="30" customWidth="1"/>
    <col min="10498" max="10498" width="10" style="30" customWidth="1"/>
    <col min="10499" max="10499" width="17.42578125" style="30" customWidth="1"/>
    <col min="10500" max="10500" width="16.42578125" style="30" customWidth="1"/>
    <col min="10501" max="10501" width="0" style="30" hidden="1" customWidth="1"/>
    <col min="10502" max="10505" width="9.140625" style="30"/>
    <col min="10506" max="10506" width="12" style="30" customWidth="1"/>
    <col min="10507" max="10752" width="9.140625" style="30"/>
    <col min="10753" max="10753" width="63.140625" style="30" customWidth="1"/>
    <col min="10754" max="10754" width="10" style="30" customWidth="1"/>
    <col min="10755" max="10755" width="17.42578125" style="30" customWidth="1"/>
    <col min="10756" max="10756" width="16.42578125" style="30" customWidth="1"/>
    <col min="10757" max="10757" width="0" style="30" hidden="1" customWidth="1"/>
    <col min="10758" max="10761" width="9.140625" style="30"/>
    <col min="10762" max="10762" width="12" style="30" customWidth="1"/>
    <col min="10763" max="11008" width="9.140625" style="30"/>
    <col min="11009" max="11009" width="63.140625" style="30" customWidth="1"/>
    <col min="11010" max="11010" width="10" style="30" customWidth="1"/>
    <col min="11011" max="11011" width="17.42578125" style="30" customWidth="1"/>
    <col min="11012" max="11012" width="16.42578125" style="30" customWidth="1"/>
    <col min="11013" max="11013" width="0" style="30" hidden="1" customWidth="1"/>
    <col min="11014" max="11017" width="9.140625" style="30"/>
    <col min="11018" max="11018" width="12" style="30" customWidth="1"/>
    <col min="11019" max="11264" width="9.140625" style="30"/>
    <col min="11265" max="11265" width="63.140625" style="30" customWidth="1"/>
    <col min="11266" max="11266" width="10" style="30" customWidth="1"/>
    <col min="11267" max="11267" width="17.42578125" style="30" customWidth="1"/>
    <col min="11268" max="11268" width="16.42578125" style="30" customWidth="1"/>
    <col min="11269" max="11269" width="0" style="30" hidden="1" customWidth="1"/>
    <col min="11270" max="11273" width="9.140625" style="30"/>
    <col min="11274" max="11274" width="12" style="30" customWidth="1"/>
    <col min="11275" max="11520" width="9.140625" style="30"/>
    <col min="11521" max="11521" width="63.140625" style="30" customWidth="1"/>
    <col min="11522" max="11522" width="10" style="30" customWidth="1"/>
    <col min="11523" max="11523" width="17.42578125" style="30" customWidth="1"/>
    <col min="11524" max="11524" width="16.42578125" style="30" customWidth="1"/>
    <col min="11525" max="11525" width="0" style="30" hidden="1" customWidth="1"/>
    <col min="11526" max="11529" width="9.140625" style="30"/>
    <col min="11530" max="11530" width="12" style="30" customWidth="1"/>
    <col min="11531" max="11776" width="9.140625" style="30"/>
    <col min="11777" max="11777" width="63.140625" style="30" customWidth="1"/>
    <col min="11778" max="11778" width="10" style="30" customWidth="1"/>
    <col min="11779" max="11779" width="17.42578125" style="30" customWidth="1"/>
    <col min="11780" max="11780" width="16.42578125" style="30" customWidth="1"/>
    <col min="11781" max="11781" width="0" style="30" hidden="1" customWidth="1"/>
    <col min="11782" max="11785" width="9.140625" style="30"/>
    <col min="11786" max="11786" width="12" style="30" customWidth="1"/>
    <col min="11787" max="12032" width="9.140625" style="30"/>
    <col min="12033" max="12033" width="63.140625" style="30" customWidth="1"/>
    <col min="12034" max="12034" width="10" style="30" customWidth="1"/>
    <col min="12035" max="12035" width="17.42578125" style="30" customWidth="1"/>
    <col min="12036" max="12036" width="16.42578125" style="30" customWidth="1"/>
    <col min="12037" max="12037" width="0" style="30" hidden="1" customWidth="1"/>
    <col min="12038" max="12041" width="9.140625" style="30"/>
    <col min="12042" max="12042" width="12" style="30" customWidth="1"/>
    <col min="12043" max="12288" width="9.140625" style="30"/>
    <col min="12289" max="12289" width="63.140625" style="30" customWidth="1"/>
    <col min="12290" max="12290" width="10" style="30" customWidth="1"/>
    <col min="12291" max="12291" width="17.42578125" style="30" customWidth="1"/>
    <col min="12292" max="12292" width="16.42578125" style="30" customWidth="1"/>
    <col min="12293" max="12293" width="0" style="30" hidden="1" customWidth="1"/>
    <col min="12294" max="12297" width="9.140625" style="30"/>
    <col min="12298" max="12298" width="12" style="30" customWidth="1"/>
    <col min="12299" max="12544" width="9.140625" style="30"/>
    <col min="12545" max="12545" width="63.140625" style="30" customWidth="1"/>
    <col min="12546" max="12546" width="10" style="30" customWidth="1"/>
    <col min="12547" max="12547" width="17.42578125" style="30" customWidth="1"/>
    <col min="12548" max="12548" width="16.42578125" style="30" customWidth="1"/>
    <col min="12549" max="12549" width="0" style="30" hidden="1" customWidth="1"/>
    <col min="12550" max="12553" width="9.140625" style="30"/>
    <col min="12554" max="12554" width="12" style="30" customWidth="1"/>
    <col min="12555" max="12800" width="9.140625" style="30"/>
    <col min="12801" max="12801" width="63.140625" style="30" customWidth="1"/>
    <col min="12802" max="12802" width="10" style="30" customWidth="1"/>
    <col min="12803" max="12803" width="17.42578125" style="30" customWidth="1"/>
    <col min="12804" max="12804" width="16.42578125" style="30" customWidth="1"/>
    <col min="12805" max="12805" width="0" style="30" hidden="1" customWidth="1"/>
    <col min="12806" max="12809" width="9.140625" style="30"/>
    <col min="12810" max="12810" width="12" style="30" customWidth="1"/>
    <col min="12811" max="13056" width="9.140625" style="30"/>
    <col min="13057" max="13057" width="63.140625" style="30" customWidth="1"/>
    <col min="13058" max="13058" width="10" style="30" customWidth="1"/>
    <col min="13059" max="13059" width="17.42578125" style="30" customWidth="1"/>
    <col min="13060" max="13060" width="16.42578125" style="30" customWidth="1"/>
    <col min="13061" max="13061" width="0" style="30" hidden="1" customWidth="1"/>
    <col min="13062" max="13065" width="9.140625" style="30"/>
    <col min="13066" max="13066" width="12" style="30" customWidth="1"/>
    <col min="13067" max="13312" width="9.140625" style="30"/>
    <col min="13313" max="13313" width="63.140625" style="30" customWidth="1"/>
    <col min="13314" max="13314" width="10" style="30" customWidth="1"/>
    <col min="13315" max="13315" width="17.42578125" style="30" customWidth="1"/>
    <col min="13316" max="13316" width="16.42578125" style="30" customWidth="1"/>
    <col min="13317" max="13317" width="0" style="30" hidden="1" customWidth="1"/>
    <col min="13318" max="13321" width="9.140625" style="30"/>
    <col min="13322" max="13322" width="12" style="30" customWidth="1"/>
    <col min="13323" max="13568" width="9.140625" style="30"/>
    <col min="13569" max="13569" width="63.140625" style="30" customWidth="1"/>
    <col min="13570" max="13570" width="10" style="30" customWidth="1"/>
    <col min="13571" max="13571" width="17.42578125" style="30" customWidth="1"/>
    <col min="13572" max="13572" width="16.42578125" style="30" customWidth="1"/>
    <col min="13573" max="13573" width="0" style="30" hidden="1" customWidth="1"/>
    <col min="13574" max="13577" width="9.140625" style="30"/>
    <col min="13578" max="13578" width="12" style="30" customWidth="1"/>
    <col min="13579" max="13824" width="9.140625" style="30"/>
    <col min="13825" max="13825" width="63.140625" style="30" customWidth="1"/>
    <col min="13826" max="13826" width="10" style="30" customWidth="1"/>
    <col min="13827" max="13827" width="17.42578125" style="30" customWidth="1"/>
    <col min="13828" max="13828" width="16.42578125" style="30" customWidth="1"/>
    <col min="13829" max="13829" width="0" style="30" hidden="1" customWidth="1"/>
    <col min="13830" max="13833" width="9.140625" style="30"/>
    <col min="13834" max="13834" width="12" style="30" customWidth="1"/>
    <col min="13835" max="14080" width="9.140625" style="30"/>
    <col min="14081" max="14081" width="63.140625" style="30" customWidth="1"/>
    <col min="14082" max="14082" width="10" style="30" customWidth="1"/>
    <col min="14083" max="14083" width="17.42578125" style="30" customWidth="1"/>
    <col min="14084" max="14084" width="16.42578125" style="30" customWidth="1"/>
    <col min="14085" max="14085" width="0" style="30" hidden="1" customWidth="1"/>
    <col min="14086" max="14089" width="9.140625" style="30"/>
    <col min="14090" max="14090" width="12" style="30" customWidth="1"/>
    <col min="14091" max="14336" width="9.140625" style="30"/>
    <col min="14337" max="14337" width="63.140625" style="30" customWidth="1"/>
    <col min="14338" max="14338" width="10" style="30" customWidth="1"/>
    <col min="14339" max="14339" width="17.42578125" style="30" customWidth="1"/>
    <col min="14340" max="14340" width="16.42578125" style="30" customWidth="1"/>
    <col min="14341" max="14341" width="0" style="30" hidden="1" customWidth="1"/>
    <col min="14342" max="14345" width="9.140625" style="30"/>
    <col min="14346" max="14346" width="12" style="30" customWidth="1"/>
    <col min="14347" max="14592" width="9.140625" style="30"/>
    <col min="14593" max="14593" width="63.140625" style="30" customWidth="1"/>
    <col min="14594" max="14594" width="10" style="30" customWidth="1"/>
    <col min="14595" max="14595" width="17.42578125" style="30" customWidth="1"/>
    <col min="14596" max="14596" width="16.42578125" style="30" customWidth="1"/>
    <col min="14597" max="14597" width="0" style="30" hidden="1" customWidth="1"/>
    <col min="14598" max="14601" width="9.140625" style="30"/>
    <col min="14602" max="14602" width="12" style="30" customWidth="1"/>
    <col min="14603" max="14848" width="9.140625" style="30"/>
    <col min="14849" max="14849" width="63.140625" style="30" customWidth="1"/>
    <col min="14850" max="14850" width="10" style="30" customWidth="1"/>
    <col min="14851" max="14851" width="17.42578125" style="30" customWidth="1"/>
    <col min="14852" max="14852" width="16.42578125" style="30" customWidth="1"/>
    <col min="14853" max="14853" width="0" style="30" hidden="1" customWidth="1"/>
    <col min="14854" max="14857" width="9.140625" style="30"/>
    <col min="14858" max="14858" width="12" style="30" customWidth="1"/>
    <col min="14859" max="15104" width="9.140625" style="30"/>
    <col min="15105" max="15105" width="63.140625" style="30" customWidth="1"/>
    <col min="15106" max="15106" width="10" style="30" customWidth="1"/>
    <col min="15107" max="15107" width="17.42578125" style="30" customWidth="1"/>
    <col min="15108" max="15108" width="16.42578125" style="30" customWidth="1"/>
    <col min="15109" max="15109" width="0" style="30" hidden="1" customWidth="1"/>
    <col min="15110" max="15113" width="9.140625" style="30"/>
    <col min="15114" max="15114" width="12" style="30" customWidth="1"/>
    <col min="15115" max="15360" width="9.140625" style="30"/>
    <col min="15361" max="15361" width="63.140625" style="30" customWidth="1"/>
    <col min="15362" max="15362" width="10" style="30" customWidth="1"/>
    <col min="15363" max="15363" width="17.42578125" style="30" customWidth="1"/>
    <col min="15364" max="15364" width="16.42578125" style="30" customWidth="1"/>
    <col min="15365" max="15365" width="0" style="30" hidden="1" customWidth="1"/>
    <col min="15366" max="15369" width="9.140625" style="30"/>
    <col min="15370" max="15370" width="12" style="30" customWidth="1"/>
    <col min="15371" max="15616" width="9.140625" style="30"/>
    <col min="15617" max="15617" width="63.140625" style="30" customWidth="1"/>
    <col min="15618" max="15618" width="10" style="30" customWidth="1"/>
    <col min="15619" max="15619" width="17.42578125" style="30" customWidth="1"/>
    <col min="15620" max="15620" width="16.42578125" style="30" customWidth="1"/>
    <col min="15621" max="15621" width="0" style="30" hidden="1" customWidth="1"/>
    <col min="15622" max="15625" width="9.140625" style="30"/>
    <col min="15626" max="15626" width="12" style="30" customWidth="1"/>
    <col min="15627" max="15872" width="9.140625" style="30"/>
    <col min="15873" max="15873" width="63.140625" style="30" customWidth="1"/>
    <col min="15874" max="15874" width="10" style="30" customWidth="1"/>
    <col min="15875" max="15875" width="17.42578125" style="30" customWidth="1"/>
    <col min="15876" max="15876" width="16.42578125" style="30" customWidth="1"/>
    <col min="15877" max="15877" width="0" style="30" hidden="1" customWidth="1"/>
    <col min="15878" max="15881" width="9.140625" style="30"/>
    <col min="15882" max="15882" width="12" style="30" customWidth="1"/>
    <col min="15883" max="16128" width="9.140625" style="30"/>
    <col min="16129" max="16129" width="63.140625" style="30" customWidth="1"/>
    <col min="16130" max="16130" width="10" style="30" customWidth="1"/>
    <col min="16131" max="16131" width="17.42578125" style="30" customWidth="1"/>
    <col min="16132" max="16132" width="16.42578125" style="30" customWidth="1"/>
    <col min="16133" max="16133" width="0" style="30" hidden="1" customWidth="1"/>
    <col min="16134" max="16137" width="9.140625" style="30"/>
    <col min="16138" max="16138" width="12" style="30" customWidth="1"/>
    <col min="16139" max="16384" width="9.140625" style="30"/>
  </cols>
  <sheetData>
    <row r="1" spans="1:65" ht="57.75" customHeight="1" x14ac:dyDescent="0.3">
      <c r="A1" s="73" t="s">
        <v>0</v>
      </c>
      <c r="B1" s="73"/>
      <c r="C1" s="73"/>
      <c r="D1" s="73"/>
      <c r="E1" s="1"/>
    </row>
    <row r="2" spans="1:65" s="31" customFormat="1" ht="19.5" hidden="1" customHeight="1" x14ac:dyDescent="0.25">
      <c r="A2" s="74" t="s">
        <v>1</v>
      </c>
      <c r="B2" s="74"/>
      <c r="C2" s="74"/>
      <c r="D2" s="74"/>
      <c r="E2" s="74"/>
    </row>
    <row r="3" spans="1:65" s="31" customFormat="1" ht="15.75" hidden="1" customHeight="1" x14ac:dyDescent="0.25">
      <c r="A3" s="75" t="s">
        <v>2</v>
      </c>
      <c r="B3" s="75"/>
      <c r="C3" s="75"/>
      <c r="D3" s="75"/>
      <c r="E3" s="75"/>
      <c r="F3" s="83"/>
      <c r="G3" s="83"/>
      <c r="H3" s="83"/>
      <c r="I3" s="83"/>
      <c r="J3" s="83"/>
    </row>
    <row r="4" spans="1:65" s="33" customFormat="1" ht="15.75" customHeight="1" x14ac:dyDescent="0.25">
      <c r="A4" s="2"/>
      <c r="B4" s="3"/>
      <c r="C4" s="4"/>
      <c r="D4" s="4"/>
      <c r="E4" s="4"/>
      <c r="F4" s="32"/>
    </row>
    <row r="5" spans="1:65" ht="12.75" customHeight="1" x14ac:dyDescent="0.2">
      <c r="A5" s="5"/>
      <c r="B5" s="5"/>
      <c r="C5" s="5"/>
      <c r="D5" s="5"/>
      <c r="E5" s="5" t="s">
        <v>3</v>
      </c>
      <c r="F5" s="34"/>
      <c r="G5" s="34"/>
      <c r="H5" s="34"/>
      <c r="I5" s="34"/>
    </row>
    <row r="6" spans="1:65" s="35" customFormat="1" ht="12.75" customHeight="1" x14ac:dyDescent="0.2">
      <c r="A6" s="76" t="s">
        <v>4</v>
      </c>
      <c r="B6" s="77" t="s">
        <v>5</v>
      </c>
      <c r="C6" s="78"/>
      <c r="D6" s="78"/>
      <c r="E6" s="77" t="s">
        <v>6</v>
      </c>
    </row>
    <row r="7" spans="1:65" s="35" customFormat="1" ht="33" customHeight="1" x14ac:dyDescent="0.2">
      <c r="A7" s="76"/>
      <c r="B7" s="77"/>
      <c r="C7" s="6" t="s">
        <v>7</v>
      </c>
      <c r="D7" s="6" t="s">
        <v>8</v>
      </c>
      <c r="E7" s="77"/>
    </row>
    <row r="8" spans="1:65" s="7" customFormat="1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36"/>
      <c r="G8" s="36"/>
      <c r="H8" s="36"/>
      <c r="I8" s="36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</row>
    <row r="9" spans="1:65" s="31" customFormat="1" ht="15" hidden="1" x14ac:dyDescent="0.25">
      <c r="A9" s="8" t="s">
        <v>9</v>
      </c>
      <c r="B9" s="9" t="s">
        <v>10</v>
      </c>
      <c r="C9" s="10">
        <f>C10</f>
        <v>9308913.0199999996</v>
      </c>
      <c r="D9" s="11">
        <f>D11</f>
        <v>0</v>
      </c>
      <c r="E9" s="10">
        <f>C9+D9</f>
        <v>9308913.0199999996</v>
      </c>
      <c r="F9" s="38"/>
      <c r="G9" s="38"/>
      <c r="H9" s="38"/>
      <c r="I9" s="38"/>
      <c r="J9" s="38"/>
    </row>
    <row r="10" spans="1:65" s="31" customFormat="1" ht="13.5" hidden="1" customHeight="1" x14ac:dyDescent="0.25">
      <c r="A10" s="12" t="s">
        <v>11</v>
      </c>
      <c r="B10" s="9" t="s">
        <v>10</v>
      </c>
      <c r="C10" s="10">
        <f>C29</f>
        <v>9308913.0199999996</v>
      </c>
      <c r="D10" s="11" t="s">
        <v>10</v>
      </c>
      <c r="E10" s="10">
        <f>C10</f>
        <v>9308913.0199999996</v>
      </c>
    </row>
    <row r="11" spans="1:65" s="31" customFormat="1" ht="15" hidden="1" x14ac:dyDescent="0.25">
      <c r="A11" s="12" t="s">
        <v>12</v>
      </c>
      <c r="B11" s="9" t="s">
        <v>10</v>
      </c>
      <c r="C11" s="11">
        <v>0</v>
      </c>
      <c r="D11" s="11">
        <f>D12+D18</f>
        <v>0</v>
      </c>
      <c r="E11" s="11">
        <f>D11</f>
        <v>0</v>
      </c>
    </row>
    <row r="12" spans="1:65" s="31" customFormat="1" ht="32.25" hidden="1" customHeight="1" x14ac:dyDescent="0.25">
      <c r="A12" s="13" t="s">
        <v>13</v>
      </c>
      <c r="B12" s="14">
        <v>25010000</v>
      </c>
      <c r="C12" s="11" t="s">
        <v>10</v>
      </c>
      <c r="D12" s="15">
        <v>0</v>
      </c>
      <c r="E12" s="10">
        <f t="shared" ref="E12:E26" si="0">D12</f>
        <v>0</v>
      </c>
    </row>
    <row r="13" spans="1:65" s="31" customFormat="1" ht="31.5" hidden="1" customHeight="1" x14ac:dyDescent="0.25">
      <c r="A13" s="13" t="s">
        <v>14</v>
      </c>
      <c r="B13" s="14">
        <v>25010100</v>
      </c>
      <c r="C13" s="11" t="s">
        <v>15</v>
      </c>
      <c r="D13" s="16">
        <v>0</v>
      </c>
      <c r="E13" s="10">
        <f t="shared" si="0"/>
        <v>0</v>
      </c>
    </row>
    <row r="14" spans="1:65" s="31" customFormat="1" ht="32.25" hidden="1" customHeight="1" x14ac:dyDescent="0.25">
      <c r="A14" s="13" t="s">
        <v>16</v>
      </c>
      <c r="B14" s="14">
        <v>25010200</v>
      </c>
      <c r="C14" s="11" t="s">
        <v>15</v>
      </c>
      <c r="D14" s="16">
        <v>0</v>
      </c>
      <c r="E14" s="10">
        <f t="shared" si="0"/>
        <v>0</v>
      </c>
    </row>
    <row r="15" spans="1:65" s="31" customFormat="1" ht="17.25" hidden="1" customHeight="1" x14ac:dyDescent="0.25">
      <c r="A15" s="13" t="s">
        <v>17</v>
      </c>
      <c r="B15" s="14">
        <v>25010300</v>
      </c>
      <c r="C15" s="11" t="s">
        <v>15</v>
      </c>
      <c r="D15" s="16">
        <v>0</v>
      </c>
      <c r="E15" s="10">
        <f t="shared" si="0"/>
        <v>0</v>
      </c>
    </row>
    <row r="16" spans="1:65" s="31" customFormat="1" ht="32.25" hidden="1" customHeight="1" x14ac:dyDescent="0.25">
      <c r="A16" s="13" t="s">
        <v>18</v>
      </c>
      <c r="B16" s="14">
        <v>25010400</v>
      </c>
      <c r="C16" s="11" t="s">
        <v>15</v>
      </c>
      <c r="D16" s="16">
        <v>0</v>
      </c>
      <c r="E16" s="11">
        <f t="shared" si="0"/>
        <v>0</v>
      </c>
    </row>
    <row r="17" spans="1:6" s="31" customFormat="1" ht="15" hidden="1" x14ac:dyDescent="0.25">
      <c r="A17" s="12" t="s">
        <v>19</v>
      </c>
      <c r="B17" s="9"/>
      <c r="C17" s="11"/>
      <c r="D17" s="16">
        <v>0</v>
      </c>
      <c r="E17" s="11">
        <f t="shared" si="0"/>
        <v>0</v>
      </c>
    </row>
    <row r="18" spans="1:6" s="31" customFormat="1" ht="15" hidden="1" x14ac:dyDescent="0.25">
      <c r="A18" s="13" t="s">
        <v>20</v>
      </c>
      <c r="B18" s="9">
        <v>25020000</v>
      </c>
      <c r="C18" s="11" t="s">
        <v>10</v>
      </c>
      <c r="D18" s="15">
        <f>SUM(D19:D21)</f>
        <v>0</v>
      </c>
      <c r="E18" s="11">
        <f t="shared" si="0"/>
        <v>0</v>
      </c>
    </row>
    <row r="19" spans="1:6" s="31" customFormat="1" ht="15" hidden="1" x14ac:dyDescent="0.25">
      <c r="A19" s="13" t="s">
        <v>21</v>
      </c>
      <c r="B19" s="9">
        <v>25020100</v>
      </c>
      <c r="C19" s="11" t="s">
        <v>15</v>
      </c>
      <c r="D19" s="16">
        <v>0</v>
      </c>
      <c r="E19" s="11">
        <f t="shared" si="0"/>
        <v>0</v>
      </c>
    </row>
    <row r="20" spans="1:6" s="31" customFormat="1" ht="91.5" hidden="1" customHeight="1" x14ac:dyDescent="0.25">
      <c r="A20" s="13" t="s">
        <v>22</v>
      </c>
      <c r="B20" s="14">
        <v>25020200</v>
      </c>
      <c r="C20" s="11" t="s">
        <v>15</v>
      </c>
      <c r="D20" s="16">
        <v>0</v>
      </c>
      <c r="E20" s="11">
        <f t="shared" si="0"/>
        <v>0</v>
      </c>
    </row>
    <row r="21" spans="1:6" s="31" customFormat="1" ht="54" hidden="1" customHeight="1" x14ac:dyDescent="0.25">
      <c r="A21" s="17" t="s">
        <v>23</v>
      </c>
      <c r="B21" s="14">
        <v>25020300</v>
      </c>
      <c r="C21" s="11" t="s">
        <v>15</v>
      </c>
      <c r="D21" s="16">
        <v>0</v>
      </c>
      <c r="E21" s="11">
        <v>0</v>
      </c>
    </row>
    <row r="22" spans="1:6" s="31" customFormat="1" ht="42.75" hidden="1" customHeight="1" x14ac:dyDescent="0.25">
      <c r="A22" s="17" t="s">
        <v>24</v>
      </c>
      <c r="B22" s="14">
        <v>25020400</v>
      </c>
      <c r="C22" s="11" t="s">
        <v>15</v>
      </c>
      <c r="D22" s="16">
        <v>0</v>
      </c>
      <c r="E22" s="11">
        <v>0</v>
      </c>
    </row>
    <row r="23" spans="1:6" s="31" customFormat="1" ht="15" hidden="1" x14ac:dyDescent="0.25">
      <c r="A23" s="12" t="s">
        <v>19</v>
      </c>
      <c r="B23" s="9"/>
      <c r="C23" s="11"/>
      <c r="D23" s="16">
        <v>0</v>
      </c>
      <c r="E23" s="11">
        <f t="shared" si="0"/>
        <v>0</v>
      </c>
    </row>
    <row r="24" spans="1:6" s="31" customFormat="1" ht="15" hidden="1" x14ac:dyDescent="0.25">
      <c r="A24" s="13" t="s">
        <v>25</v>
      </c>
      <c r="B24" s="9"/>
      <c r="C24" s="11" t="s">
        <v>10</v>
      </c>
      <c r="D24" s="16">
        <v>0</v>
      </c>
      <c r="E24" s="11">
        <f t="shared" si="0"/>
        <v>0</v>
      </c>
    </row>
    <row r="25" spans="1:6" s="31" customFormat="1" ht="18" hidden="1" customHeight="1" x14ac:dyDescent="0.25">
      <c r="A25" s="17" t="s">
        <v>26</v>
      </c>
      <c r="B25" s="9"/>
      <c r="C25" s="11" t="s">
        <v>10</v>
      </c>
      <c r="D25" s="16">
        <v>0</v>
      </c>
      <c r="E25" s="11">
        <f t="shared" si="0"/>
        <v>0</v>
      </c>
    </row>
    <row r="26" spans="1:6" s="31" customFormat="1" ht="30" hidden="1" x14ac:dyDescent="0.25">
      <c r="A26" s="13" t="s">
        <v>27</v>
      </c>
      <c r="B26" s="9"/>
      <c r="C26" s="11" t="s">
        <v>10</v>
      </c>
      <c r="D26" s="16">
        <v>0</v>
      </c>
      <c r="E26" s="11">
        <f t="shared" si="0"/>
        <v>0</v>
      </c>
    </row>
    <row r="27" spans="1:6" s="31" customFormat="1" ht="15" hidden="1" x14ac:dyDescent="0.25">
      <c r="A27" s="81" t="s">
        <v>28</v>
      </c>
      <c r="B27" s="9"/>
      <c r="C27" s="11" t="s">
        <v>10</v>
      </c>
      <c r="D27" s="16"/>
      <c r="E27" s="11"/>
    </row>
    <row r="28" spans="1:6" s="31" customFormat="1" ht="15" hidden="1" x14ac:dyDescent="0.25">
      <c r="A28" s="82"/>
      <c r="B28" s="9"/>
      <c r="C28" s="11" t="s">
        <v>10</v>
      </c>
      <c r="D28" s="16" t="s">
        <v>29</v>
      </c>
      <c r="E28" s="11" t="s">
        <v>29</v>
      </c>
    </row>
    <row r="29" spans="1:6" s="31" customFormat="1" ht="15" x14ac:dyDescent="0.25">
      <c r="A29" s="8" t="s">
        <v>30</v>
      </c>
      <c r="B29" s="9" t="s">
        <v>10</v>
      </c>
      <c r="C29" s="18">
        <f>C30+C65+C85+C86+C90</f>
        <v>9308913.0199999996</v>
      </c>
      <c r="D29" s="19">
        <f>D30+D65+D85+D86+D90</f>
        <v>4562220.3400000008</v>
      </c>
      <c r="E29" s="20">
        <f t="shared" ref="E29:E53" si="1">SUM(C29:D29)</f>
        <v>13871133.359999999</v>
      </c>
      <c r="F29" s="39"/>
    </row>
    <row r="30" spans="1:6" s="31" customFormat="1" ht="17.25" customHeight="1" x14ac:dyDescent="0.25">
      <c r="A30" s="21" t="str">
        <f>VLOOKUP(B30,[1]ДовКЕКВ!A$1:B$65536,2,FALSE)</f>
        <v>Поточні видатки</v>
      </c>
      <c r="B30" s="22">
        <v>2000</v>
      </c>
      <c r="C30" s="18">
        <f>C31+C36+C53+C56+C60+C64</f>
        <v>9308913.0199999996</v>
      </c>
      <c r="D30" s="19">
        <f>D31+D36+D53+D56+D60+D64</f>
        <v>4562220.3400000008</v>
      </c>
      <c r="E30" s="20">
        <f t="shared" si="1"/>
        <v>13871133.359999999</v>
      </c>
    </row>
    <row r="31" spans="1:6" s="31" customFormat="1" ht="15" hidden="1" x14ac:dyDescent="0.25">
      <c r="A31" s="21" t="str">
        <f>VLOOKUP(B31,[1]ДовКЕКВ!A$1:B$65536,2,FALSE)</f>
        <v>Оплата праці і нарахування на заробітну плату</v>
      </c>
      <c r="B31" s="22">
        <v>2100</v>
      </c>
      <c r="C31" s="18">
        <f>C32+C35</f>
        <v>8356940.0199999996</v>
      </c>
      <c r="D31" s="19">
        <f>D32+D35</f>
        <v>3979731.49</v>
      </c>
      <c r="E31" s="20">
        <f t="shared" si="1"/>
        <v>12336671.51</v>
      </c>
    </row>
    <row r="32" spans="1:6" s="31" customFormat="1" ht="15" x14ac:dyDescent="0.25">
      <c r="A32" s="21" t="str">
        <f>VLOOKUP(B32,[1]ДовКЕКВ!A$1:B$65536,2,FALSE)</f>
        <v>Оплата праці</v>
      </c>
      <c r="B32" s="22">
        <v>2110</v>
      </c>
      <c r="C32" s="18">
        <f>SUM(C33:C34)</f>
        <v>6847450</v>
      </c>
      <c r="D32" s="19">
        <f>SUM(D33:D34)</f>
        <v>3262074.99</v>
      </c>
      <c r="E32" s="20">
        <f t="shared" si="1"/>
        <v>10109524.99</v>
      </c>
    </row>
    <row r="33" spans="1:5" s="40" customFormat="1" ht="15" x14ac:dyDescent="0.2">
      <c r="A33" s="23" t="str">
        <f>VLOOKUP(B33,[1]ДовКЕКВ!A$1:B$65536,2,FALSE)</f>
        <v>Заробітна плата</v>
      </c>
      <c r="B33" s="24">
        <v>2111</v>
      </c>
      <c r="C33" s="25">
        <v>6847450</v>
      </c>
      <c r="D33" s="26">
        <v>3262074.99</v>
      </c>
      <c r="E33" s="20">
        <f t="shared" si="1"/>
        <v>10109524.99</v>
      </c>
    </row>
    <row r="34" spans="1:5" s="41" customFormat="1" ht="17.25" hidden="1" customHeight="1" x14ac:dyDescent="0.25">
      <c r="A34" s="23" t="str">
        <f>VLOOKUP(B34,[1]ДовКЕКВ!A$1:B$65536,2,FALSE)</f>
        <v>Грошове забезпечення військовослужбовців</v>
      </c>
      <c r="B34" s="24">
        <v>2112</v>
      </c>
      <c r="C34" s="26">
        <v>0</v>
      </c>
      <c r="D34" s="26">
        <v>0</v>
      </c>
      <c r="E34" s="27">
        <f t="shared" si="1"/>
        <v>0</v>
      </c>
    </row>
    <row r="35" spans="1:5" s="31" customFormat="1" ht="15" x14ac:dyDescent="0.25">
      <c r="A35" s="21" t="str">
        <f>VLOOKUP(B35,[1]ДовКЕКВ!A$1:B$65536,2,FALSE)</f>
        <v>Нарахування на оплату праці</v>
      </c>
      <c r="B35" s="22">
        <v>2120</v>
      </c>
      <c r="C35" s="25">
        <v>1509490.02</v>
      </c>
      <c r="D35" s="26">
        <v>717656.5</v>
      </c>
      <c r="E35" s="20">
        <f t="shared" si="1"/>
        <v>2227146.52</v>
      </c>
    </row>
    <row r="36" spans="1:5" s="31" customFormat="1" ht="15" x14ac:dyDescent="0.25">
      <c r="A36" s="21" t="str">
        <f>VLOOKUP(B36,[1]ДовКЕКВ!A$1:B$65536,2,FALSE)</f>
        <v>Використання товарів і послуг</v>
      </c>
      <c r="B36" s="22">
        <v>2200</v>
      </c>
      <c r="C36" s="18">
        <f>SUM(C37:C43)+C50</f>
        <v>934462</v>
      </c>
      <c r="D36" s="19">
        <f>SUM(D37:D43)+D50</f>
        <v>572717.40999999992</v>
      </c>
      <c r="E36" s="20">
        <f t="shared" si="1"/>
        <v>1507179.41</v>
      </c>
    </row>
    <row r="37" spans="1:5" s="31" customFormat="1" ht="15" x14ac:dyDescent="0.25">
      <c r="A37" s="21" t="str">
        <f>VLOOKUP(B37,[1]ДовКЕКВ!A$1:B$65536,2,FALSE)</f>
        <v>Предмети, матеріали, обладнання та інвентар</v>
      </c>
      <c r="B37" s="22">
        <v>2210</v>
      </c>
      <c r="C37" s="25">
        <v>305262</v>
      </c>
      <c r="D37" s="26">
        <v>89995.36</v>
      </c>
      <c r="E37" s="20">
        <f t="shared" si="1"/>
        <v>395257.36</v>
      </c>
    </row>
    <row r="38" spans="1:5" s="31" customFormat="1" ht="15" hidden="1" x14ac:dyDescent="0.25">
      <c r="A38" s="21" t="str">
        <f>VLOOKUP(B38,[1]ДовКЕКВ!A$1:B$65536,2,FALSE)</f>
        <v>Медикаменти та перев'язувальні матеріали</v>
      </c>
      <c r="B38" s="22">
        <v>2220</v>
      </c>
      <c r="C38" s="26">
        <v>0</v>
      </c>
      <c r="D38" s="26">
        <v>0</v>
      </c>
      <c r="E38" s="27">
        <f t="shared" si="1"/>
        <v>0</v>
      </c>
    </row>
    <row r="39" spans="1:5" s="31" customFormat="1" ht="15" x14ac:dyDescent="0.25">
      <c r="A39" s="21" t="str">
        <f>VLOOKUP(B39,[1]ДовКЕКВ!A$1:B$65536,2,FALSE)</f>
        <v>Продукти харчування</v>
      </c>
      <c r="B39" s="22">
        <v>2230</v>
      </c>
      <c r="C39" s="25">
        <v>211049</v>
      </c>
      <c r="D39" s="26">
        <v>178658.8</v>
      </c>
      <c r="E39" s="20">
        <f t="shared" si="1"/>
        <v>389707.8</v>
      </c>
    </row>
    <row r="40" spans="1:5" s="41" customFormat="1" ht="15" x14ac:dyDescent="0.25">
      <c r="A40" s="21" t="str">
        <f>VLOOKUP(B40,[1]ДовКЕКВ!A$1:B$65536,2,FALSE)</f>
        <v>Оплата послуг (крім комунальних)</v>
      </c>
      <c r="B40" s="22">
        <v>2240</v>
      </c>
      <c r="C40" s="25">
        <v>26433</v>
      </c>
      <c r="D40" s="26">
        <v>15690.66</v>
      </c>
      <c r="E40" s="20">
        <f t="shared" si="1"/>
        <v>42123.66</v>
      </c>
    </row>
    <row r="41" spans="1:5" s="41" customFormat="1" ht="15" x14ac:dyDescent="0.25">
      <c r="A41" s="21" t="str">
        <f>VLOOKUP(B41,[1]ДовКЕКВ!A$1:B$65536,2,FALSE)</f>
        <v>Видатки на відрядження</v>
      </c>
      <c r="B41" s="22">
        <v>2250</v>
      </c>
      <c r="C41" s="25">
        <v>14000</v>
      </c>
      <c r="D41" s="26">
        <v>19042.580000000002</v>
      </c>
      <c r="E41" s="20">
        <f t="shared" si="1"/>
        <v>33042.58</v>
      </c>
    </row>
    <row r="42" spans="1:5" s="41" customFormat="1" ht="15" hidden="1" x14ac:dyDescent="0.25">
      <c r="A42" s="21" t="str">
        <f>VLOOKUP(B42,[1]ДовКЕКВ!A$1:B$65536,2,FALSE)</f>
        <v>Видатки та заходи спеціального призначення</v>
      </c>
      <c r="B42" s="22">
        <v>2260</v>
      </c>
      <c r="C42" s="26">
        <v>0</v>
      </c>
      <c r="D42" s="26">
        <v>0</v>
      </c>
      <c r="E42" s="27">
        <f t="shared" si="1"/>
        <v>0</v>
      </c>
    </row>
    <row r="43" spans="1:5" s="31" customFormat="1" ht="15" x14ac:dyDescent="0.25">
      <c r="A43" s="21" t="str">
        <f>VLOOKUP(B43,[1]ДовКЕКВ!A$1:B$65536,2,FALSE)</f>
        <v>Оплата комунальних послуг та енергоносіїв</v>
      </c>
      <c r="B43" s="22">
        <v>2270</v>
      </c>
      <c r="C43" s="18">
        <f>SUM(C44:C49)</f>
        <v>373934</v>
      </c>
      <c r="D43" s="19">
        <f>SUM(D44:D49)</f>
        <v>268122.51</v>
      </c>
      <c r="E43" s="20">
        <f>SUM(C43:D43)</f>
        <v>642056.51</v>
      </c>
    </row>
    <row r="44" spans="1:5" s="31" customFormat="1" ht="15" hidden="1" x14ac:dyDescent="0.25">
      <c r="A44" s="21" t="str">
        <f>VLOOKUP(B44,[1]ДовКЕКВ!A$1:B$65536,2,FALSE)</f>
        <v>Оплата теплопостачання</v>
      </c>
      <c r="B44" s="22">
        <v>2271</v>
      </c>
      <c r="C44" s="26">
        <v>0</v>
      </c>
      <c r="D44" s="26">
        <v>0</v>
      </c>
      <c r="E44" s="27">
        <f t="shared" si="1"/>
        <v>0</v>
      </c>
    </row>
    <row r="45" spans="1:5" s="31" customFormat="1" ht="15" x14ac:dyDescent="0.25">
      <c r="A45" s="23" t="str">
        <f>VLOOKUP(B45,[1]ДовКЕКВ!A$1:B$65536,2,FALSE)</f>
        <v>Оплата водопостачання та водовідведення</v>
      </c>
      <c r="B45" s="24">
        <v>2272</v>
      </c>
      <c r="C45" s="25">
        <v>8270</v>
      </c>
      <c r="D45" s="26">
        <v>4388.25</v>
      </c>
      <c r="E45" s="20">
        <f t="shared" si="1"/>
        <v>12658.25</v>
      </c>
    </row>
    <row r="46" spans="1:5" s="31" customFormat="1" ht="15" x14ac:dyDescent="0.25">
      <c r="A46" s="23" t="str">
        <f>VLOOKUP(B46,[1]ДовКЕКВ!A$1:B$65536,2,FALSE)</f>
        <v>Оплата електроенергії</v>
      </c>
      <c r="B46" s="24">
        <v>2273</v>
      </c>
      <c r="C46" s="25">
        <v>87224</v>
      </c>
      <c r="D46" s="26">
        <v>49351.360000000001</v>
      </c>
      <c r="E46" s="20">
        <f t="shared" si="1"/>
        <v>136575.35999999999</v>
      </c>
    </row>
    <row r="47" spans="1:5" s="31" customFormat="1" ht="15" hidden="1" x14ac:dyDescent="0.25">
      <c r="A47" s="23" t="str">
        <f>VLOOKUP(B47,[1]ДовКЕКВ!A$1:B$65536,2,FALSE)</f>
        <v>Оплата природного газу</v>
      </c>
      <c r="B47" s="24">
        <v>2274</v>
      </c>
      <c r="C47" s="26">
        <v>0</v>
      </c>
      <c r="D47" s="26">
        <v>0</v>
      </c>
      <c r="E47" s="27">
        <f t="shared" si="1"/>
        <v>0</v>
      </c>
    </row>
    <row r="48" spans="1:5" s="31" customFormat="1" ht="15" x14ac:dyDescent="0.25">
      <c r="A48" s="23" t="str">
        <f>VLOOKUP(B48,[1]ДовКЕКВ!A$1:B$65536,2,FALSE)</f>
        <v>Оплата інших енергоносіїв</v>
      </c>
      <c r="B48" s="24">
        <v>2275</v>
      </c>
      <c r="C48" s="25">
        <v>278440</v>
      </c>
      <c r="D48" s="26">
        <v>214382.9</v>
      </c>
      <c r="E48" s="20">
        <f t="shared" si="1"/>
        <v>492822.9</v>
      </c>
    </row>
    <row r="49" spans="1:5" s="31" customFormat="1" ht="15" hidden="1" x14ac:dyDescent="0.25">
      <c r="A49" s="23" t="str">
        <f>VLOOKUP(B49,[1]ДовКЕКВ!A$1:B$65536,2,FALSE)</f>
        <v xml:space="preserve">Оплата енергосервісу </v>
      </c>
      <c r="B49" s="24">
        <v>2276</v>
      </c>
      <c r="C49" s="26">
        <v>0</v>
      </c>
      <c r="D49" s="26">
        <v>0</v>
      </c>
      <c r="E49" s="27">
        <f>SUM(C49:D49)</f>
        <v>0</v>
      </c>
    </row>
    <row r="50" spans="1:5" s="41" customFormat="1" ht="26.25" x14ac:dyDescent="0.25">
      <c r="A50" s="21" t="str">
        <f>VLOOKUP(B50,[1]ДовКЕКВ!A$1:B$65536,2,FALSE)</f>
        <v>Дослідження і розробки, окремі заходи по реалізації державних (регіональних) програм</v>
      </c>
      <c r="B50" s="22">
        <v>2280</v>
      </c>
      <c r="C50" s="18">
        <f>SUM(C51:C52)</f>
        <v>3784</v>
      </c>
      <c r="D50" s="19">
        <f>SUM(D51:D52)</f>
        <v>1207.5</v>
      </c>
      <c r="E50" s="20">
        <f t="shared" si="1"/>
        <v>4991.5</v>
      </c>
    </row>
    <row r="51" spans="1:5" s="41" customFormat="1" ht="26.25" hidden="1" x14ac:dyDescent="0.25">
      <c r="A51" s="23" t="str">
        <f>VLOOKUP(B51,[1]ДовКЕКВ!A$1:B$65536,2,FALSE)</f>
        <v>Дослідження і розробки, окремі заходи розвитку по реалізації державних (регіональних) програм</v>
      </c>
      <c r="B51" s="24">
        <v>2281</v>
      </c>
      <c r="C51" s="26">
        <v>0</v>
      </c>
      <c r="D51" s="26">
        <v>0</v>
      </c>
      <c r="E51" s="27">
        <f t="shared" si="1"/>
        <v>0</v>
      </c>
    </row>
    <row r="52" spans="1:5" s="41" customFormat="1" ht="26.25" x14ac:dyDescent="0.25">
      <c r="A52" s="23" t="str">
        <f>VLOOKUP(B52,[1]ДовКЕКВ!A$1:B$65536,2,FALSE)</f>
        <v>Окремі заходи по реалізації державних (регіональних) програм, не віднесені до заходів розвитку</v>
      </c>
      <c r="B52" s="24">
        <v>2282</v>
      </c>
      <c r="C52" s="25">
        <v>3784</v>
      </c>
      <c r="D52" s="26">
        <v>1207.5</v>
      </c>
      <c r="E52" s="20">
        <f t="shared" si="1"/>
        <v>4991.5</v>
      </c>
    </row>
    <row r="53" spans="1:5" s="40" customFormat="1" ht="15" hidden="1" x14ac:dyDescent="0.2">
      <c r="A53" s="21" t="str">
        <f>VLOOKUP(B53,[1]ДовКЕКВ!A$1:B$65536,2,FALSE)</f>
        <v>Обслуговування боргових зобов'язань</v>
      </c>
      <c r="B53" s="22">
        <v>2400</v>
      </c>
      <c r="C53" s="19">
        <f>SUM(C54:C55)</f>
        <v>0</v>
      </c>
      <c r="D53" s="19">
        <f>SUM(D54:D55)</f>
        <v>0</v>
      </c>
      <c r="E53" s="27">
        <f t="shared" si="1"/>
        <v>0</v>
      </c>
    </row>
    <row r="54" spans="1:5" s="40" customFormat="1" ht="15" hidden="1" x14ac:dyDescent="0.2">
      <c r="A54" s="21" t="str">
        <f>VLOOKUP(B54,[1]ДовКЕКВ!A$1:B$65536,2,FALSE)</f>
        <v>Обслуговування внутрішніх боргових зобов'язань</v>
      </c>
      <c r="B54" s="22">
        <v>2410</v>
      </c>
      <c r="C54" s="26">
        <v>0</v>
      </c>
      <c r="D54" s="26">
        <v>0</v>
      </c>
      <c r="E54" s="27">
        <f>SUM(C54:D54)</f>
        <v>0</v>
      </c>
    </row>
    <row r="55" spans="1:5" s="41" customFormat="1" ht="16.5" hidden="1" customHeight="1" x14ac:dyDescent="0.25">
      <c r="A55" s="21" t="str">
        <f>VLOOKUP(B55,[1]ДовКЕКВ!A$1:B$65536,2,FALSE)</f>
        <v>Обслуговування зовнішніх боргових зобов'язань</v>
      </c>
      <c r="B55" s="22">
        <v>2420</v>
      </c>
      <c r="C55" s="26">
        <v>0</v>
      </c>
      <c r="D55" s="26">
        <v>0</v>
      </c>
      <c r="E55" s="27">
        <f>SUM(C55:D55)</f>
        <v>0</v>
      </c>
    </row>
    <row r="56" spans="1:5" s="41" customFormat="1" ht="14.25" hidden="1" customHeight="1" x14ac:dyDescent="0.25">
      <c r="A56" s="21" t="str">
        <f>VLOOKUP(B56,[1]ДовКЕКВ!A$1:B$65536,2,FALSE)</f>
        <v>Поточні трансферти</v>
      </c>
      <c r="B56" s="22">
        <v>2600</v>
      </c>
      <c r="C56" s="19">
        <f>SUM(C57:C59)</f>
        <v>0</v>
      </c>
      <c r="D56" s="19">
        <f>SUM(D57:D59)</f>
        <v>0</v>
      </c>
      <c r="E56" s="27">
        <f t="shared" ref="E56:E89" si="2">SUM(C56:D56)</f>
        <v>0</v>
      </c>
    </row>
    <row r="57" spans="1:5" s="41" customFormat="1" ht="15" hidden="1" x14ac:dyDescent="0.25">
      <c r="A57" s="21" t="str">
        <f>VLOOKUP(B57,[1]ДовКЕКВ!A$1:B$65536,2,FALSE)</f>
        <v>Субсидії та поточні трансферти підприємствам (установам, організаціям)</v>
      </c>
      <c r="B57" s="22">
        <v>2610</v>
      </c>
      <c r="C57" s="26">
        <v>0</v>
      </c>
      <c r="D57" s="26">
        <v>0</v>
      </c>
      <c r="E57" s="27">
        <f t="shared" si="2"/>
        <v>0</v>
      </c>
    </row>
    <row r="58" spans="1:5" s="31" customFormat="1" ht="15" hidden="1" x14ac:dyDescent="0.25">
      <c r="A58" s="21" t="str">
        <f>VLOOKUP(B58,[1]ДовКЕКВ!A$1:B$65536,2,FALSE)</f>
        <v>Поточні трансферти органам державного управління інших рівнів</v>
      </c>
      <c r="B58" s="22">
        <v>2620</v>
      </c>
      <c r="C58" s="26">
        <v>0</v>
      </c>
      <c r="D58" s="26">
        <v>0</v>
      </c>
      <c r="E58" s="27">
        <f t="shared" si="2"/>
        <v>0</v>
      </c>
    </row>
    <row r="59" spans="1:5" s="31" customFormat="1" ht="26.25" hidden="1" x14ac:dyDescent="0.25">
      <c r="A59" s="21" t="str">
        <f>VLOOKUP(B59,[1]ДовКЕКВ!A$1:B$65536,2,FALSE)</f>
        <v>Поточні трансферти урядам іноземних держав та міжнародним організаціям</v>
      </c>
      <c r="B59" s="22">
        <v>2630</v>
      </c>
      <c r="C59" s="26" t="s">
        <v>31</v>
      </c>
      <c r="D59" s="26">
        <v>0</v>
      </c>
      <c r="E59" s="27">
        <f t="shared" si="2"/>
        <v>0</v>
      </c>
    </row>
    <row r="60" spans="1:5" s="31" customFormat="1" ht="15" customHeight="1" x14ac:dyDescent="0.25">
      <c r="A60" s="21" t="str">
        <f>VLOOKUP(B60,[1]ДовКЕКВ!A$1:B$65536,2,FALSE)</f>
        <v>Соціальне забезпечення</v>
      </c>
      <c r="B60" s="22">
        <v>2700</v>
      </c>
      <c r="C60" s="18">
        <f>SUM(C61:C63)</f>
        <v>8276</v>
      </c>
      <c r="D60" s="19">
        <f>SUM(D61:D63)</f>
        <v>0</v>
      </c>
      <c r="E60" s="20">
        <f t="shared" si="2"/>
        <v>8276</v>
      </c>
    </row>
    <row r="61" spans="1:5" s="41" customFormat="1" ht="15" hidden="1" x14ac:dyDescent="0.25">
      <c r="A61" s="21" t="str">
        <f>VLOOKUP(B61,[1]ДовКЕКВ!A$1:B$65536,2,FALSE)</f>
        <v>Виплата пенсій і допомоги</v>
      </c>
      <c r="B61" s="22">
        <v>2710</v>
      </c>
      <c r="C61" s="26">
        <v>0</v>
      </c>
      <c r="D61" s="26">
        <v>0</v>
      </c>
      <c r="E61" s="27">
        <f t="shared" si="2"/>
        <v>0</v>
      </c>
    </row>
    <row r="62" spans="1:5" s="40" customFormat="1" ht="15" hidden="1" x14ac:dyDescent="0.2">
      <c r="A62" s="21" t="str">
        <f>VLOOKUP(B62,[1]ДовКЕКВ!A$1:B$65536,2,FALSE)</f>
        <v>Стипендії</v>
      </c>
      <c r="B62" s="22">
        <v>2720</v>
      </c>
      <c r="C62" s="26">
        <v>0</v>
      </c>
      <c r="D62" s="26">
        <v>0</v>
      </c>
      <c r="E62" s="27">
        <f t="shared" si="2"/>
        <v>0</v>
      </c>
    </row>
    <row r="63" spans="1:5" s="42" customFormat="1" ht="15" x14ac:dyDescent="0.2">
      <c r="A63" s="21" t="str">
        <f>VLOOKUP(B63,[1]ДовКЕКВ!A$1:B$65536,2,FALSE)</f>
        <v>Інші виплати населенню</v>
      </c>
      <c r="B63" s="22">
        <v>2730</v>
      </c>
      <c r="C63" s="25">
        <v>8276</v>
      </c>
      <c r="D63" s="26">
        <v>0</v>
      </c>
      <c r="E63" s="20">
        <f t="shared" si="2"/>
        <v>8276</v>
      </c>
    </row>
    <row r="64" spans="1:5" s="41" customFormat="1" ht="15.75" customHeight="1" x14ac:dyDescent="0.25">
      <c r="A64" s="21" t="str">
        <f>VLOOKUP(B64,[1]ДовКЕКВ!A$1:B$65536,2,FALSE)</f>
        <v>Інші поточні видатки</v>
      </c>
      <c r="B64" s="22">
        <v>2800</v>
      </c>
      <c r="C64" s="25">
        <v>9235</v>
      </c>
      <c r="D64" s="26">
        <v>9771.44</v>
      </c>
      <c r="E64" s="20">
        <f t="shared" si="2"/>
        <v>19006.440000000002</v>
      </c>
    </row>
    <row r="65" spans="1:5" s="41" customFormat="1" ht="15" hidden="1" x14ac:dyDescent="0.25">
      <c r="A65" s="21" t="str">
        <f>VLOOKUP(B65,[1]ДовКЕКВ!A$1:B$65536,2,FALSE)</f>
        <v>Капітальні видатки</v>
      </c>
      <c r="B65" s="22">
        <v>3000</v>
      </c>
      <c r="C65" s="19">
        <f>C66+C80</f>
        <v>0</v>
      </c>
      <c r="D65" s="19">
        <f>D66+D80</f>
        <v>0</v>
      </c>
      <c r="E65" s="27">
        <f t="shared" si="2"/>
        <v>0</v>
      </c>
    </row>
    <row r="66" spans="1:5" s="31" customFormat="1" ht="15" hidden="1" x14ac:dyDescent="0.25">
      <c r="A66" s="21" t="str">
        <f>VLOOKUP(B66,[1]ДовКЕКВ!A$1:B$65536,2,FALSE)</f>
        <v>Придбання основного капіталу</v>
      </c>
      <c r="B66" s="22">
        <v>3100</v>
      </c>
      <c r="C66" s="27">
        <f>C67+C68+C71+C74+C78+C79</f>
        <v>0</v>
      </c>
      <c r="D66" s="27">
        <f>D67+D68+D71+D74+D78+D79</f>
        <v>0</v>
      </c>
      <c r="E66" s="27">
        <f t="shared" si="2"/>
        <v>0</v>
      </c>
    </row>
    <row r="67" spans="1:5" s="31" customFormat="1" ht="15" hidden="1" x14ac:dyDescent="0.25">
      <c r="A67" s="21" t="str">
        <f>VLOOKUP(B67,[1]ДовКЕКВ!A$1:B$65536,2,FALSE)</f>
        <v>Придбання обладнання і предметів довгострокового користування</v>
      </c>
      <c r="B67" s="22">
        <v>3110</v>
      </c>
      <c r="C67" s="26">
        <v>0</v>
      </c>
      <c r="D67" s="26">
        <v>0</v>
      </c>
      <c r="E67" s="27">
        <f t="shared" si="2"/>
        <v>0</v>
      </c>
    </row>
    <row r="68" spans="1:5" s="41" customFormat="1" ht="15" hidden="1" x14ac:dyDescent="0.25">
      <c r="A68" s="21" t="str">
        <f>VLOOKUP(B68,[1]ДовКЕКВ!A$1:B$65536,2,FALSE)</f>
        <v>Капітальне будівництво (придбання)</v>
      </c>
      <c r="B68" s="22">
        <v>3120</v>
      </c>
      <c r="C68" s="19">
        <f>SUM(C69:C70)</f>
        <v>0</v>
      </c>
      <c r="D68" s="19">
        <f>SUM(D69:D70)</f>
        <v>0</v>
      </c>
      <c r="E68" s="27">
        <f t="shared" si="2"/>
        <v>0</v>
      </c>
    </row>
    <row r="69" spans="1:5" s="31" customFormat="1" ht="15" hidden="1" x14ac:dyDescent="0.25">
      <c r="A69" s="21" t="str">
        <f>VLOOKUP(B69,[1]ДовКЕКВ!A$1:B$65536,2,FALSE)</f>
        <v>Капітальне будівництво (придбання) житла</v>
      </c>
      <c r="B69" s="22">
        <v>3121</v>
      </c>
      <c r="C69" s="26">
        <v>0</v>
      </c>
      <c r="D69" s="26">
        <v>0</v>
      </c>
      <c r="E69" s="27">
        <f t="shared" si="2"/>
        <v>0</v>
      </c>
    </row>
    <row r="70" spans="1:5" s="31" customFormat="1" ht="15" hidden="1" x14ac:dyDescent="0.25">
      <c r="A70" s="21" t="str">
        <f>VLOOKUP(B70,[1]ДовКЕКВ!A$1:B$65536,2,FALSE)</f>
        <v>Капітальне будівництво (придбання) інших об'єктів</v>
      </c>
      <c r="B70" s="22">
        <v>3122</v>
      </c>
      <c r="C70" s="26">
        <v>0</v>
      </c>
      <c r="D70" s="26">
        <v>0</v>
      </c>
      <c r="E70" s="27">
        <f t="shared" si="2"/>
        <v>0</v>
      </c>
    </row>
    <row r="71" spans="1:5" s="31" customFormat="1" ht="16.5" hidden="1" customHeight="1" x14ac:dyDescent="0.25">
      <c r="A71" s="21" t="str">
        <f>VLOOKUP(B71,[1]ДовКЕКВ!A$1:B$65536,2,FALSE)</f>
        <v>Капітальний ремонт</v>
      </c>
      <c r="B71" s="22">
        <v>3130</v>
      </c>
      <c r="C71" s="19">
        <f>SUM(C72:C73)</f>
        <v>0</v>
      </c>
      <c r="D71" s="19">
        <f>SUM(D72:D73)</f>
        <v>0</v>
      </c>
      <c r="E71" s="27">
        <f t="shared" si="2"/>
        <v>0</v>
      </c>
    </row>
    <row r="72" spans="1:5" s="31" customFormat="1" ht="16.5" hidden="1" customHeight="1" x14ac:dyDescent="0.25">
      <c r="A72" s="21" t="str">
        <f>VLOOKUP(B72,[1]ДовКЕКВ!A$1:B$65536,2,FALSE)</f>
        <v>Капітальний ремонт житлового фонду (приміщень)</v>
      </c>
      <c r="B72" s="22">
        <v>3131</v>
      </c>
      <c r="C72" s="26">
        <v>0</v>
      </c>
      <c r="D72" s="26">
        <v>0</v>
      </c>
      <c r="E72" s="27">
        <f t="shared" si="2"/>
        <v>0</v>
      </c>
    </row>
    <row r="73" spans="1:5" s="31" customFormat="1" ht="16.5" hidden="1" customHeight="1" x14ac:dyDescent="0.25">
      <c r="A73" s="21" t="str">
        <f>VLOOKUP(B73,[1]ДовКЕКВ!A$1:B$65536,2,FALSE)</f>
        <v>Капітальний ремонт інших об'єктів</v>
      </c>
      <c r="B73" s="22">
        <v>3132</v>
      </c>
      <c r="C73" s="26">
        <v>0</v>
      </c>
      <c r="D73" s="26">
        <v>0</v>
      </c>
      <c r="E73" s="27">
        <f t="shared" si="2"/>
        <v>0</v>
      </c>
    </row>
    <row r="74" spans="1:5" s="31" customFormat="1" ht="15" hidden="1" x14ac:dyDescent="0.25">
      <c r="A74" s="21" t="str">
        <f>VLOOKUP(B74,[1]ДовКЕКВ!A$1:B$65536,2,FALSE)</f>
        <v>Реконструкція та реставрація</v>
      </c>
      <c r="B74" s="22">
        <v>3140</v>
      </c>
      <c r="C74" s="19">
        <f>SUM(C75:C77)</f>
        <v>0</v>
      </c>
      <c r="D74" s="19">
        <f>SUM(D75:D77)</f>
        <v>0</v>
      </c>
      <c r="E74" s="27">
        <f>SUM(C74:D74)</f>
        <v>0</v>
      </c>
    </row>
    <row r="75" spans="1:5" s="42" customFormat="1" ht="15" hidden="1" x14ac:dyDescent="0.2">
      <c r="A75" s="21" t="str">
        <f>VLOOKUP(B75,[1]ДовКЕКВ!A$1:B$65536,2,FALSE)</f>
        <v>Реконструкція житлового фонду (приміщень)</v>
      </c>
      <c r="B75" s="22">
        <v>3141</v>
      </c>
      <c r="C75" s="26">
        <v>0</v>
      </c>
      <c r="D75" s="26">
        <v>0</v>
      </c>
      <c r="E75" s="27">
        <f>SUM(C75:D75)</f>
        <v>0</v>
      </c>
    </row>
    <row r="76" spans="1:5" s="42" customFormat="1" ht="15" hidden="1" x14ac:dyDescent="0.2">
      <c r="A76" s="21" t="str">
        <f>VLOOKUP(B76,[1]ДовКЕКВ!A$1:B$65536,2,FALSE)</f>
        <v>Реконструкція та реставрація інших об'єктів</v>
      </c>
      <c r="B76" s="22">
        <v>3142</v>
      </c>
      <c r="C76" s="26">
        <v>0</v>
      </c>
      <c r="D76" s="26">
        <v>0</v>
      </c>
      <c r="E76" s="27">
        <f t="shared" si="2"/>
        <v>0</v>
      </c>
    </row>
    <row r="77" spans="1:5" s="42" customFormat="1" ht="15" hidden="1" x14ac:dyDescent="0.2">
      <c r="A77" s="21" t="str">
        <f>VLOOKUP(B77,[1]ДовКЕКВ!A$1:B$65536,2,FALSE)</f>
        <v>Реставрація пам'яток культури, історії та архітектури</v>
      </c>
      <c r="B77" s="22">
        <v>3143</v>
      </c>
      <c r="C77" s="26">
        <v>0</v>
      </c>
      <c r="D77" s="26">
        <v>0</v>
      </c>
      <c r="E77" s="27">
        <f t="shared" si="2"/>
        <v>0</v>
      </c>
    </row>
    <row r="78" spans="1:5" s="43" customFormat="1" ht="16.5" hidden="1" customHeight="1" x14ac:dyDescent="0.2">
      <c r="A78" s="21" t="str">
        <f>VLOOKUP(B78,[1]ДовКЕКВ!A$1:B$65536,2,FALSE)</f>
        <v>Створення державних запасів і резервів</v>
      </c>
      <c r="B78" s="22">
        <v>3150</v>
      </c>
      <c r="C78" s="26">
        <v>0</v>
      </c>
      <c r="D78" s="26">
        <v>0</v>
      </c>
      <c r="E78" s="27">
        <f t="shared" si="2"/>
        <v>0</v>
      </c>
    </row>
    <row r="79" spans="1:5" s="41" customFormat="1" ht="16.5" hidden="1" customHeight="1" x14ac:dyDescent="0.25">
      <c r="A79" s="21" t="str">
        <f>VLOOKUP(B79,[1]ДовКЕКВ!A$1:B$65536,2,FALSE)</f>
        <v>Придбання землі та нематеріальних активів</v>
      </c>
      <c r="B79" s="22">
        <v>3160</v>
      </c>
      <c r="C79" s="26">
        <v>0</v>
      </c>
      <c r="D79" s="26">
        <v>0</v>
      </c>
      <c r="E79" s="27">
        <f t="shared" si="2"/>
        <v>0</v>
      </c>
    </row>
    <row r="80" spans="1:5" s="41" customFormat="1" ht="15" hidden="1" x14ac:dyDescent="0.25">
      <c r="A80" s="21" t="str">
        <f>VLOOKUP(B80,[1]ДовКЕКВ!A$1:B$65536,2,FALSE)</f>
        <v>Капітальні трансферти</v>
      </c>
      <c r="B80" s="22">
        <v>3200</v>
      </c>
      <c r="C80" s="19">
        <f>SUM(C81:C84)</f>
        <v>0</v>
      </c>
      <c r="D80" s="19">
        <f>SUM(D81:D84)</f>
        <v>0</v>
      </c>
      <c r="E80" s="27">
        <f t="shared" si="2"/>
        <v>0</v>
      </c>
    </row>
    <row r="81" spans="1:7" s="41" customFormat="1" ht="15" hidden="1" x14ac:dyDescent="0.25">
      <c r="A81" s="21" t="str">
        <f>VLOOKUP(B81,[1]ДовКЕКВ!A$1:B$65536,2,FALSE)</f>
        <v>Капітальні трансферти підприємствам (установам, організаціям)</v>
      </c>
      <c r="B81" s="22">
        <v>3210</v>
      </c>
      <c r="C81" s="26">
        <v>0</v>
      </c>
      <c r="D81" s="26">
        <v>0</v>
      </c>
      <c r="E81" s="27">
        <f t="shared" si="2"/>
        <v>0</v>
      </c>
    </row>
    <row r="82" spans="1:7" s="40" customFormat="1" ht="15" hidden="1" x14ac:dyDescent="0.2">
      <c r="A82" s="21" t="str">
        <f>VLOOKUP(B82,[1]ДовКЕКВ!A$1:B$65536,2,FALSE)</f>
        <v>Капітальні трансферти органам державного управління інших рівнів</v>
      </c>
      <c r="B82" s="22">
        <v>3220</v>
      </c>
      <c r="C82" s="26">
        <v>0</v>
      </c>
      <c r="D82" s="26">
        <v>0</v>
      </c>
      <c r="E82" s="27">
        <f t="shared" si="2"/>
        <v>0</v>
      </c>
    </row>
    <row r="83" spans="1:7" s="40" customFormat="1" ht="25.5" hidden="1" x14ac:dyDescent="0.2">
      <c r="A83" s="21" t="str">
        <f>VLOOKUP(B83,[1]ДовКЕКВ!A$1:B$65536,2,FALSE)</f>
        <v>Капітальні трансферти урядам іноземних держав та міжнародним організаціям</v>
      </c>
      <c r="B83" s="22">
        <v>3230</v>
      </c>
      <c r="C83" s="26"/>
      <c r="D83" s="26"/>
      <c r="E83" s="27"/>
    </row>
    <row r="84" spans="1:7" s="40" customFormat="1" ht="15" hidden="1" x14ac:dyDescent="0.2">
      <c r="A84" s="21" t="str">
        <f>VLOOKUP(B84,[1]ДовКЕКВ!A$1:B$65536,2,FALSE)</f>
        <v>Капітальні трансферти населенню</v>
      </c>
      <c r="B84" s="22">
        <v>3240</v>
      </c>
      <c r="C84" s="26">
        <v>0</v>
      </c>
      <c r="D84" s="26">
        <v>0</v>
      </c>
      <c r="E84" s="27">
        <f t="shared" si="2"/>
        <v>0</v>
      </c>
    </row>
    <row r="85" spans="1:7" s="42" customFormat="1" ht="15" hidden="1" x14ac:dyDescent="0.2">
      <c r="A85" s="44"/>
      <c r="B85" s="22"/>
      <c r="C85" s="26"/>
      <c r="D85" s="26"/>
      <c r="E85" s="27"/>
    </row>
    <row r="86" spans="1:7" s="42" customFormat="1" ht="15" hidden="1" x14ac:dyDescent="0.2">
      <c r="A86" s="45" t="str">
        <f>VLOOKUP(B86,[1]ДовКреди!A$1:B$65536,2,FALSE)</f>
        <v>Надання внутрішніх кредитів </v>
      </c>
      <c r="B86" s="46">
        <v>4110</v>
      </c>
      <c r="C86" s="19">
        <f>SUM(C87:C89)</f>
        <v>0</v>
      </c>
      <c r="D86" s="19">
        <f>SUM(D87:D89)</f>
        <v>0</v>
      </c>
      <c r="E86" s="27"/>
    </row>
    <row r="87" spans="1:7" s="42" customFormat="1" ht="15" hidden="1" x14ac:dyDescent="0.25">
      <c r="A87" s="47" t="str">
        <f>VLOOKUP(B87,[1]ДовКреди!A$1:B$65536,2,FALSE)</f>
        <v>Надання кредитів органам державного управління інших рівнів </v>
      </c>
      <c r="B87" s="9">
        <v>4111</v>
      </c>
      <c r="C87" s="26">
        <v>0</v>
      </c>
      <c r="D87" s="26">
        <v>0</v>
      </c>
      <c r="E87" s="27">
        <f t="shared" si="2"/>
        <v>0</v>
      </c>
      <c r="G87" s="48"/>
    </row>
    <row r="88" spans="1:7" s="42" customFormat="1" ht="15" hidden="1" x14ac:dyDescent="0.25">
      <c r="A88" s="47" t="str">
        <f>VLOOKUP(B88,[1]ДовКреди!A$1:B$65536,2,FALSE)</f>
        <v>Надання кредитів підприємствам, установам, організаціям </v>
      </c>
      <c r="B88" s="9">
        <v>4112</v>
      </c>
      <c r="C88" s="26">
        <v>0</v>
      </c>
      <c r="D88" s="26">
        <v>0</v>
      </c>
      <c r="E88" s="27">
        <f t="shared" si="2"/>
        <v>0</v>
      </c>
    </row>
    <row r="89" spans="1:7" s="42" customFormat="1" ht="15" hidden="1" x14ac:dyDescent="0.25">
      <c r="A89" s="47" t="str">
        <f>VLOOKUP(B89,[1]ДовКреди!A$1:B$65536,2,FALSE)</f>
        <v>Надання інших внутрішніх кредитів </v>
      </c>
      <c r="B89" s="9">
        <v>4113</v>
      </c>
      <c r="C89" s="26">
        <v>0</v>
      </c>
      <c r="D89" s="26">
        <v>0</v>
      </c>
      <c r="E89" s="27">
        <f t="shared" si="2"/>
        <v>0</v>
      </c>
    </row>
    <row r="90" spans="1:7" s="42" customFormat="1" ht="15" hidden="1" x14ac:dyDescent="0.2">
      <c r="A90" s="45" t="str">
        <f>VLOOKUP(B90,[1]ДовКреди!A$1:B$65536,2,FALSE)</f>
        <v>Надання зовнішніх кредитів </v>
      </c>
      <c r="B90" s="46">
        <v>4210</v>
      </c>
      <c r="C90" s="26">
        <v>0</v>
      </c>
      <c r="D90" s="26">
        <v>0</v>
      </c>
      <c r="E90" s="27">
        <f>SUM(C90:D90)</f>
        <v>0</v>
      </c>
      <c r="G90" s="48"/>
    </row>
    <row r="91" spans="1:7" s="42" customFormat="1" ht="15" hidden="1" x14ac:dyDescent="0.2">
      <c r="A91" s="44" t="str">
        <f>VLOOKUP(B91,[1]ДовКЕКВ!A$1:B$65536,2,FALSE)</f>
        <v>Нерозподілені видатки</v>
      </c>
      <c r="B91" s="22">
        <v>9000</v>
      </c>
      <c r="C91" s="26">
        <v>0</v>
      </c>
      <c r="D91" s="26">
        <v>0</v>
      </c>
      <c r="E91" s="27">
        <f>SUM(C91:D91)</f>
        <v>0</v>
      </c>
    </row>
    <row r="92" spans="1:7" hidden="1" x14ac:dyDescent="0.2">
      <c r="A92" s="49"/>
      <c r="B92" s="50"/>
      <c r="C92" s="51"/>
      <c r="D92" s="51"/>
      <c r="E92" s="51"/>
    </row>
    <row r="93" spans="1:7" s="31" customFormat="1" ht="15" hidden="1" x14ac:dyDescent="0.25">
      <c r="A93" s="52" t="s">
        <v>32</v>
      </c>
      <c r="B93" s="53"/>
      <c r="C93" s="54"/>
      <c r="D93" s="84" t="s">
        <v>33</v>
      </c>
      <c r="E93" s="84"/>
      <c r="F93" s="55"/>
    </row>
    <row r="94" spans="1:7" s="60" customFormat="1" ht="12.75" hidden="1" customHeight="1" x14ac:dyDescent="0.25">
      <c r="A94" s="56"/>
      <c r="B94" s="57" t="s">
        <v>34</v>
      </c>
      <c r="C94" s="58"/>
      <c r="D94" s="85" t="s">
        <v>35</v>
      </c>
      <c r="E94" s="85"/>
      <c r="F94" s="59"/>
    </row>
    <row r="95" spans="1:7" s="31" customFormat="1" ht="15" hidden="1" x14ac:dyDescent="0.25">
      <c r="A95" s="61" t="s">
        <v>36</v>
      </c>
      <c r="B95" s="53"/>
      <c r="C95" s="54"/>
      <c r="D95" s="84" t="s">
        <v>37</v>
      </c>
      <c r="E95" s="84"/>
      <c r="F95" s="55"/>
    </row>
    <row r="96" spans="1:7" s="60" customFormat="1" ht="11.25" hidden="1" x14ac:dyDescent="0.25">
      <c r="A96" s="62"/>
      <c r="B96" s="57" t="s">
        <v>34</v>
      </c>
      <c r="C96" s="58"/>
      <c r="D96" s="85" t="s">
        <v>35</v>
      </c>
      <c r="E96" s="85"/>
      <c r="F96" s="59"/>
    </row>
    <row r="97" spans="1:7" s="31" customFormat="1" ht="15" hidden="1" x14ac:dyDescent="0.25">
      <c r="A97" s="63"/>
      <c r="B97" s="64"/>
      <c r="C97" s="28"/>
      <c r="D97" s="75"/>
      <c r="E97" s="75"/>
      <c r="F97" s="79"/>
      <c r="G97" s="79"/>
    </row>
    <row r="98" spans="1:7" s="69" customFormat="1" ht="11.25" hidden="1" x14ac:dyDescent="0.2">
      <c r="A98" s="65" t="s">
        <v>38</v>
      </c>
      <c r="B98" s="66"/>
      <c r="C98" s="67"/>
      <c r="D98" s="67"/>
      <c r="E98" s="68"/>
    </row>
    <row r="99" spans="1:7" s="31" customFormat="1" ht="24" hidden="1" customHeight="1" x14ac:dyDescent="0.25">
      <c r="A99" s="70" t="s">
        <v>39</v>
      </c>
      <c r="B99" s="71"/>
      <c r="C99" s="29"/>
      <c r="D99" s="29"/>
      <c r="E99" s="29"/>
    </row>
    <row r="100" spans="1:7" s="31" customFormat="1" ht="7.5" hidden="1" customHeight="1" x14ac:dyDescent="0.25">
      <c r="A100" s="72"/>
      <c r="C100" s="55"/>
      <c r="D100" s="55"/>
      <c r="E100" s="55"/>
    </row>
    <row r="101" spans="1:7" hidden="1" x14ac:dyDescent="0.2">
      <c r="A101" s="80" t="s">
        <v>40</v>
      </c>
      <c r="B101" s="80"/>
      <c r="C101" s="80"/>
      <c r="D101" s="80"/>
      <c r="E101" s="80"/>
    </row>
    <row r="102" spans="1:7" ht="34.5" hidden="1" customHeight="1" x14ac:dyDescent="0.2">
      <c r="A102" s="80"/>
      <c r="B102" s="80"/>
      <c r="C102" s="80"/>
      <c r="D102" s="80"/>
      <c r="E102" s="80"/>
    </row>
    <row r="103" spans="1:7" hidden="1" x14ac:dyDescent="0.2">
      <c r="A103" s="35"/>
    </row>
    <row r="104" spans="1:7" hidden="1" x14ac:dyDescent="0.2"/>
    <row r="105" spans="1:7" hidden="1" x14ac:dyDescent="0.2"/>
  </sheetData>
  <mergeCells count="16">
    <mergeCell ref="D97:E97"/>
    <mergeCell ref="F97:G97"/>
    <mergeCell ref="A101:E102"/>
    <mergeCell ref="A27:A28"/>
    <mergeCell ref="F3:J3"/>
    <mergeCell ref="D93:E93"/>
    <mergeCell ref="D94:E94"/>
    <mergeCell ref="D95:E95"/>
    <mergeCell ref="D96:E96"/>
    <mergeCell ref="A1:D1"/>
    <mergeCell ref="A2:E2"/>
    <mergeCell ref="A3:E3"/>
    <mergeCell ref="A6:A7"/>
    <mergeCell ref="B6:B7"/>
    <mergeCell ref="C6:D6"/>
    <mergeCell ref="E6:E7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2019-10-24T07:32:10Z</dcterms:modified>
</cp:coreProperties>
</file>